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PC\Downloads\"/>
    </mc:Choice>
  </mc:AlternateContent>
  <xr:revisionPtr revIDLastSave="26" documentId="13_ncr:1_{C3DAC799-14B4-4E13-8BC7-8EA63BDF53BC}" xr6:coauthVersionLast="47" xr6:coauthVersionMax="47" xr10:uidLastSave="{4D0F63E0-4070-43B7-A6F5-D93475B0FC8F}"/>
  <bookViews>
    <workbookView xWindow="-120" yWindow="-120" windowWidth="29040" windowHeight="15720" tabRatio="940" firstSheet="7" activeTab="8" xr2:uid="{00000000-000D-0000-FFFF-FFFF00000000}"/>
  </bookViews>
  <sheets>
    <sheet name="&lt;見本&gt;計画書(公共)" sheetId="17" r:id="rId1"/>
    <sheet name="&lt;見本&gt;行程表及び旅費積算書(公共)" sheetId="18" r:id="rId2"/>
    <sheet name="計画書(公共)" sheetId="16" r:id="rId3"/>
    <sheet name="A(公共)" sheetId="1" r:id="rId4"/>
    <sheet name="B(公共) " sheetId="31" r:id="rId5"/>
    <sheet name="C(公共) " sheetId="32" r:id="rId6"/>
    <sheet name="&lt;見本&gt;計画書(車)" sheetId="23" r:id="rId7"/>
    <sheet name="&lt;見本&gt;行程表及び旅費積算書(車)" sheetId="24" r:id="rId8"/>
    <sheet name="計画書(車)" sheetId="25" r:id="rId9"/>
    <sheet name="A(車)" sheetId="26" r:id="rId10"/>
    <sheet name="B(車) " sheetId="29" r:id="rId11"/>
    <sheet name="C(車) " sheetId="30" r:id="rId12"/>
    <sheet name="(参考)宿泊費等" sheetId="4" r:id="rId13"/>
  </sheets>
  <definedNames>
    <definedName name="_xlnm.Print_Area" localSheetId="0">'&lt;見本&gt;計画書(公共)'!$A$1:$AI$43</definedName>
    <definedName name="_xlnm.Print_Area" localSheetId="6">'&lt;見本&gt;計画書(車)'!$A$1:$AI$42</definedName>
    <definedName name="_xlnm.Print_Area" localSheetId="1">'&lt;見本&gt;行程表及び旅費積算書(公共)'!$A$1:$AD$16</definedName>
    <definedName name="_xlnm.Print_Area" localSheetId="7">'&lt;見本&gt;行程表及び旅費積算書(車)'!$A$1:$U$26</definedName>
    <definedName name="_xlnm.Print_Area" localSheetId="3">'A(公共)'!$A$1:$AD$37</definedName>
    <definedName name="_xlnm.Print_Area" localSheetId="9">'A(車)'!$A$1:$U$50</definedName>
    <definedName name="_xlnm.Print_Area" localSheetId="4">'B(公共) '!$A$1:$AD$37</definedName>
    <definedName name="_xlnm.Print_Area" localSheetId="10">'B(車) '!$A$1:$U$50</definedName>
    <definedName name="_xlnm.Print_Area" localSheetId="5">'C(公共) '!$A$1:$AD$37</definedName>
    <definedName name="_xlnm.Print_Area" localSheetId="11">'C(車) '!$A$1:$U$50</definedName>
    <definedName name="_xlnm.Print_Area" localSheetId="2">'計画書(公共)'!$A$1:$AI$43</definedName>
    <definedName name="_xlnm.Print_Area" localSheetId="8">'計画書(車)'!$A$1:$AI$42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3" i="32" l="1"/>
  <c r="AB32" i="32"/>
  <c r="AB31" i="32"/>
  <c r="AB30" i="32"/>
  <c r="AB29" i="32"/>
  <c r="AB28" i="32"/>
  <c r="AB27" i="32"/>
  <c r="AB26" i="32"/>
  <c r="AB25" i="32"/>
  <c r="AB24" i="32"/>
  <c r="AB23" i="32"/>
  <c r="AB22" i="32"/>
  <c r="AB21" i="32"/>
  <c r="AB20" i="32"/>
  <c r="AB19" i="32"/>
  <c r="AB18" i="32"/>
  <c r="AB17" i="32"/>
  <c r="AB16" i="32"/>
  <c r="AB15" i="32"/>
  <c r="AB14" i="32"/>
  <c r="AB13" i="32"/>
  <c r="AB12" i="32"/>
  <c r="AB11" i="32"/>
  <c r="AB10" i="32"/>
  <c r="AB33" i="31"/>
  <c r="AB32" i="31"/>
  <c r="AB31" i="31"/>
  <c r="AB30" i="31"/>
  <c r="AB29" i="31"/>
  <c r="AB28" i="31"/>
  <c r="AB27" i="31"/>
  <c r="AB26" i="31"/>
  <c r="AB25" i="31"/>
  <c r="AB24" i="31"/>
  <c r="AB23" i="31"/>
  <c r="AB22" i="31"/>
  <c r="AB21" i="31"/>
  <c r="AB20" i="31"/>
  <c r="AB19" i="31"/>
  <c r="AB18" i="31"/>
  <c r="AB17" i="31"/>
  <c r="AB16" i="31"/>
  <c r="AB15" i="31"/>
  <c r="AB14" i="31"/>
  <c r="AB13" i="31"/>
  <c r="AB12" i="31"/>
  <c r="AB11" i="31"/>
  <c r="AB10" i="31"/>
  <c r="AB9" i="32"/>
  <c r="P10" i="32"/>
  <c r="P11" i="32"/>
  <c r="P12" i="32"/>
  <c r="P13" i="32"/>
  <c r="AA13" i="32" s="1"/>
  <c r="P14" i="32"/>
  <c r="P15" i="32"/>
  <c r="P16" i="32"/>
  <c r="P17" i="32"/>
  <c r="AA17" i="32" s="1"/>
  <c r="P18" i="32"/>
  <c r="P19" i="32"/>
  <c r="P20" i="32"/>
  <c r="P21" i="32"/>
  <c r="AA21" i="32" s="1"/>
  <c r="P22" i="32"/>
  <c r="P23" i="32"/>
  <c r="P24" i="32"/>
  <c r="P25" i="32"/>
  <c r="AA25" i="32" s="1"/>
  <c r="P26" i="32"/>
  <c r="P27" i="32"/>
  <c r="P28" i="32"/>
  <c r="P29" i="32"/>
  <c r="R29" i="32" s="1"/>
  <c r="P30" i="32"/>
  <c r="P31" i="32"/>
  <c r="P32" i="32"/>
  <c r="P33" i="32"/>
  <c r="AA33" i="32" s="1"/>
  <c r="P9" i="32"/>
  <c r="P10" i="31"/>
  <c r="P11" i="31"/>
  <c r="P12" i="31"/>
  <c r="P13" i="31"/>
  <c r="P14" i="31"/>
  <c r="P15" i="31"/>
  <c r="P16" i="31"/>
  <c r="P17" i="31"/>
  <c r="P18" i="31"/>
  <c r="P19" i="31"/>
  <c r="P20" i="31"/>
  <c r="P21" i="31"/>
  <c r="P22" i="31"/>
  <c r="P23" i="31"/>
  <c r="P24" i="31"/>
  <c r="P25" i="31"/>
  <c r="P26" i="31"/>
  <c r="P27" i="31"/>
  <c r="P28" i="31"/>
  <c r="P29" i="31"/>
  <c r="P30" i="31"/>
  <c r="P31" i="31"/>
  <c r="P32" i="31"/>
  <c r="P33" i="31"/>
  <c r="P9" i="31"/>
  <c r="P9" i="1"/>
  <c r="P10" i="1"/>
  <c r="P11" i="1"/>
  <c r="P12" i="1"/>
  <c r="P13" i="1"/>
  <c r="P14" i="1"/>
  <c r="P15" i="1"/>
  <c r="P16" i="1"/>
  <c r="P17" i="1"/>
  <c r="P18" i="1"/>
  <c r="P19" i="1"/>
  <c r="P20" i="1"/>
  <c r="P21" i="1"/>
  <c r="P22" i="1"/>
  <c r="P23" i="1"/>
  <c r="P24" i="1"/>
  <c r="P25" i="1"/>
  <c r="P26" i="1"/>
  <c r="P27" i="1"/>
  <c r="P28" i="1"/>
  <c r="P29" i="1"/>
  <c r="P30" i="1"/>
  <c r="P31" i="1"/>
  <c r="P32" i="1"/>
  <c r="P33" i="1"/>
  <c r="M9" i="26"/>
  <c r="S10" i="26"/>
  <c r="S11" i="26"/>
  <c r="S12" i="26"/>
  <c r="S13" i="26"/>
  <c r="S14" i="26"/>
  <c r="S15" i="26"/>
  <c r="S16" i="26"/>
  <c r="S17" i="26"/>
  <c r="S18" i="26"/>
  <c r="S19" i="26"/>
  <c r="S20" i="26"/>
  <c r="S10" i="29"/>
  <c r="S11" i="29"/>
  <c r="S12" i="29"/>
  <c r="S13" i="29"/>
  <c r="S14" i="29"/>
  <c r="S15" i="29"/>
  <c r="S16" i="29"/>
  <c r="S17" i="29"/>
  <c r="S18" i="29"/>
  <c r="S19" i="29"/>
  <c r="S20" i="29"/>
  <c r="S10" i="30"/>
  <c r="S11" i="30"/>
  <c r="S12" i="30"/>
  <c r="S13" i="30"/>
  <c r="S14" i="30"/>
  <c r="S15" i="30"/>
  <c r="S16" i="30"/>
  <c r="S17" i="30"/>
  <c r="S18" i="30"/>
  <c r="S19" i="30"/>
  <c r="S20" i="30"/>
  <c r="S9" i="30"/>
  <c r="P20" i="30"/>
  <c r="P19" i="30"/>
  <c r="P18" i="30"/>
  <c r="P17" i="30"/>
  <c r="P16" i="30"/>
  <c r="P15" i="30"/>
  <c r="P14" i="30"/>
  <c r="P13" i="30"/>
  <c r="P12" i="30"/>
  <c r="P11" i="30"/>
  <c r="P10" i="30"/>
  <c r="P20" i="29"/>
  <c r="P19" i="29"/>
  <c r="P18" i="29"/>
  <c r="P17" i="29"/>
  <c r="P16" i="29"/>
  <c r="P15" i="29"/>
  <c r="P14" i="29"/>
  <c r="P13" i="29"/>
  <c r="P12" i="29"/>
  <c r="P11" i="29"/>
  <c r="P10" i="29"/>
  <c r="P20" i="26"/>
  <c r="P19" i="26"/>
  <c r="P18" i="26"/>
  <c r="P17" i="26"/>
  <c r="P16" i="26"/>
  <c r="P15" i="26"/>
  <c r="P14" i="26"/>
  <c r="P13" i="26"/>
  <c r="P12" i="26"/>
  <c r="P11" i="26"/>
  <c r="P10" i="26"/>
  <c r="Z11" i="32"/>
  <c r="Z11" i="31"/>
  <c r="Z11" i="1"/>
  <c r="AD10" i="18"/>
  <c r="AD11" i="18"/>
  <c r="B5" i="18"/>
  <c r="B6" i="18"/>
  <c r="K13" i="18"/>
  <c r="L13" i="18"/>
  <c r="M13" i="18"/>
  <c r="N13" i="18"/>
  <c r="O13" i="18"/>
  <c r="Q13" i="18"/>
  <c r="S13" i="18"/>
  <c r="W13" i="18"/>
  <c r="X13" i="18"/>
  <c r="Y13" i="18"/>
  <c r="Z13" i="18"/>
  <c r="J13" i="18"/>
  <c r="I13" i="18"/>
  <c r="AB12" i="18"/>
  <c r="AA12" i="18"/>
  <c r="Z12" i="18"/>
  <c r="Y12" i="18"/>
  <c r="X12" i="18"/>
  <c r="W12" i="18"/>
  <c r="V12" i="18"/>
  <c r="U12" i="18"/>
  <c r="T12" i="18"/>
  <c r="R12" i="18"/>
  <c r="AC12" i="18" s="1"/>
  <c r="AD12" i="18" s="1"/>
  <c r="P12" i="18"/>
  <c r="AB11" i="18"/>
  <c r="Y11" i="18"/>
  <c r="X11" i="18"/>
  <c r="W11" i="18"/>
  <c r="V11" i="18"/>
  <c r="U11" i="18"/>
  <c r="T11" i="18"/>
  <c r="R11" i="18"/>
  <c r="AC11" i="18" s="1"/>
  <c r="P11" i="18"/>
  <c r="AA11" i="18" s="1"/>
  <c r="Z10" i="18"/>
  <c r="Y10" i="18"/>
  <c r="X10" i="18"/>
  <c r="W10" i="18"/>
  <c r="V10" i="18"/>
  <c r="V13" i="18" s="1"/>
  <c r="U10" i="18"/>
  <c r="T10" i="18"/>
  <c r="R10" i="18"/>
  <c r="AC10" i="18" s="1"/>
  <c r="P10" i="18"/>
  <c r="AB9" i="18"/>
  <c r="Z9" i="18"/>
  <c r="Y9" i="18"/>
  <c r="X9" i="18"/>
  <c r="W9" i="18"/>
  <c r="V9" i="18"/>
  <c r="U9" i="18"/>
  <c r="T9" i="18"/>
  <c r="T13" i="18" s="1"/>
  <c r="R9" i="18"/>
  <c r="AC9" i="18" s="1"/>
  <c r="AD9" i="18" s="1"/>
  <c r="P9" i="18"/>
  <c r="AA9" i="18" s="1"/>
  <c r="AD7" i="18"/>
  <c r="AC7" i="18"/>
  <c r="AA7" i="18"/>
  <c r="Z7" i="18"/>
  <c r="Y7" i="18"/>
  <c r="X7" i="18"/>
  <c r="W7" i="18"/>
  <c r="V7" i="18"/>
  <c r="U7" i="18"/>
  <c r="T7" i="18"/>
  <c r="AC6" i="18"/>
  <c r="AA6" i="18"/>
  <c r="W6" i="18"/>
  <c r="T6" i="18"/>
  <c r="AD5" i="18"/>
  <c r="AA5" i="18"/>
  <c r="V5" i="18"/>
  <c r="R22" i="32"/>
  <c r="AC22" i="32" s="1"/>
  <c r="AD22" i="32" s="1"/>
  <c r="B6" i="32"/>
  <c r="B5" i="32"/>
  <c r="B5" i="31"/>
  <c r="B6" i="31"/>
  <c r="Q34" i="32"/>
  <c r="O34" i="32"/>
  <c r="N34" i="32"/>
  <c r="M34" i="32"/>
  <c r="L34" i="32"/>
  <c r="K34" i="32"/>
  <c r="J34" i="32"/>
  <c r="I34" i="32"/>
  <c r="Z33" i="32"/>
  <c r="Y33" i="32"/>
  <c r="X33" i="32"/>
  <c r="W33" i="32"/>
  <c r="V33" i="32"/>
  <c r="U33" i="32"/>
  <c r="T33" i="32"/>
  <c r="Z32" i="32"/>
  <c r="Y32" i="32"/>
  <c r="X32" i="32"/>
  <c r="W32" i="32"/>
  <c r="V32" i="32"/>
  <c r="U32" i="32"/>
  <c r="T32" i="32"/>
  <c r="AA32" i="32"/>
  <c r="Z31" i="32"/>
  <c r="Y31" i="32"/>
  <c r="X31" i="32"/>
  <c r="W31" i="32"/>
  <c r="V31" i="32"/>
  <c r="U31" i="32"/>
  <c r="T31" i="32"/>
  <c r="AA31" i="32"/>
  <c r="Z30" i="32"/>
  <c r="Y30" i="32"/>
  <c r="X30" i="32"/>
  <c r="W30" i="32"/>
  <c r="V30" i="32"/>
  <c r="U30" i="32"/>
  <c r="T30" i="32"/>
  <c r="AA30" i="32"/>
  <c r="Z29" i="32"/>
  <c r="Y29" i="32"/>
  <c r="X29" i="32"/>
  <c r="W29" i="32"/>
  <c r="V29" i="32"/>
  <c r="U29" i="32"/>
  <c r="T29" i="32"/>
  <c r="Z28" i="32"/>
  <c r="Y28" i="32"/>
  <c r="X28" i="32"/>
  <c r="W28" i="32"/>
  <c r="V28" i="32"/>
  <c r="U28" i="32"/>
  <c r="T28" i="32"/>
  <c r="AA28" i="32"/>
  <c r="Z27" i="32"/>
  <c r="Y27" i="32"/>
  <c r="X27" i="32"/>
  <c r="W27" i="32"/>
  <c r="V27" i="32"/>
  <c r="U27" i="32"/>
  <c r="T27" i="32"/>
  <c r="AA27" i="32"/>
  <c r="Z26" i="32"/>
  <c r="Y26" i="32"/>
  <c r="X26" i="32"/>
  <c r="W26" i="32"/>
  <c r="V26" i="32"/>
  <c r="U26" i="32"/>
  <c r="T26" i="32"/>
  <c r="AA26" i="32"/>
  <c r="Z25" i="32"/>
  <c r="Y25" i="32"/>
  <c r="X25" i="32"/>
  <c r="W25" i="32"/>
  <c r="V25" i="32"/>
  <c r="U25" i="32"/>
  <c r="T25" i="32"/>
  <c r="Z24" i="32"/>
  <c r="Y24" i="32"/>
  <c r="X24" i="32"/>
  <c r="W24" i="32"/>
  <c r="V24" i="32"/>
  <c r="U24" i="32"/>
  <c r="T24" i="32"/>
  <c r="AA24" i="32"/>
  <c r="Z23" i="32"/>
  <c r="Y23" i="32"/>
  <c r="X23" i="32"/>
  <c r="W23" i="32"/>
  <c r="V23" i="32"/>
  <c r="U23" i="32"/>
  <c r="T23" i="32"/>
  <c r="AA23" i="32"/>
  <c r="Z22" i="32"/>
  <c r="Y22" i="32"/>
  <c r="X22" i="32"/>
  <c r="W22" i="32"/>
  <c r="V22" i="32"/>
  <c r="U22" i="32"/>
  <c r="T22" i="32"/>
  <c r="AA22" i="32"/>
  <c r="Z21" i="32"/>
  <c r="Y21" i="32"/>
  <c r="X21" i="32"/>
  <c r="W21" i="32"/>
  <c r="V21" i="32"/>
  <c r="U21" i="32"/>
  <c r="T21" i="32"/>
  <c r="Z20" i="32"/>
  <c r="Y20" i="32"/>
  <c r="X20" i="32"/>
  <c r="W20" i="32"/>
  <c r="V20" i="32"/>
  <c r="U20" i="32"/>
  <c r="T20" i="32"/>
  <c r="AA20" i="32"/>
  <c r="Z19" i="32"/>
  <c r="Y19" i="32"/>
  <c r="X19" i="32"/>
  <c r="W19" i="32"/>
  <c r="V19" i="32"/>
  <c r="U19" i="32"/>
  <c r="T19" i="32"/>
  <c r="AA19" i="32"/>
  <c r="Z18" i="32"/>
  <c r="Y18" i="32"/>
  <c r="X18" i="32"/>
  <c r="W18" i="32"/>
  <c r="V18" i="32"/>
  <c r="U18" i="32"/>
  <c r="T18" i="32"/>
  <c r="R18" i="32"/>
  <c r="Z17" i="32"/>
  <c r="Y17" i="32"/>
  <c r="X17" i="32"/>
  <c r="W17" i="32"/>
  <c r="V17" i="32"/>
  <c r="U17" i="32"/>
  <c r="T17" i="32"/>
  <c r="Z16" i="32"/>
  <c r="Y16" i="32"/>
  <c r="X16" i="32"/>
  <c r="W16" i="32"/>
  <c r="V16" i="32"/>
  <c r="U16" i="32"/>
  <c r="T16" i="32"/>
  <c r="AA16" i="32"/>
  <c r="Z15" i="32"/>
  <c r="Y15" i="32"/>
  <c r="X15" i="32"/>
  <c r="W15" i="32"/>
  <c r="V15" i="32"/>
  <c r="U15" i="32"/>
  <c r="T15" i="32"/>
  <c r="AA15" i="32"/>
  <c r="Z14" i="32"/>
  <c r="Y14" i="32"/>
  <c r="X14" i="32"/>
  <c r="W14" i="32"/>
  <c r="V14" i="32"/>
  <c r="U14" i="32"/>
  <c r="T14" i="32"/>
  <c r="AA14" i="32"/>
  <c r="Z13" i="32"/>
  <c r="Y13" i="32"/>
  <c r="X13" i="32"/>
  <c r="W13" i="32"/>
  <c r="V13" i="32"/>
  <c r="U13" i="32"/>
  <c r="T13" i="32"/>
  <c r="Z12" i="32"/>
  <c r="Y12" i="32"/>
  <c r="X12" i="32"/>
  <c r="W12" i="32"/>
  <c r="V12" i="32"/>
  <c r="U12" i="32"/>
  <c r="T12" i="32"/>
  <c r="AA12" i="32"/>
  <c r="Y11" i="32"/>
  <c r="X11" i="32"/>
  <c r="W11" i="32"/>
  <c r="V11" i="32"/>
  <c r="U11" i="32"/>
  <c r="T11" i="32"/>
  <c r="AA11" i="32"/>
  <c r="Z10" i="32"/>
  <c r="Y10" i="32"/>
  <c r="X10" i="32"/>
  <c r="W10" i="32"/>
  <c r="V10" i="32"/>
  <c r="U10" i="32"/>
  <c r="T10" i="32"/>
  <c r="AA10" i="32"/>
  <c r="Z9" i="32"/>
  <c r="Y9" i="32"/>
  <c r="X9" i="32"/>
  <c r="W9" i="32"/>
  <c r="V9" i="32"/>
  <c r="U9" i="32"/>
  <c r="T9" i="32"/>
  <c r="AD7" i="32"/>
  <c r="AC7" i="32"/>
  <c r="AA7" i="32"/>
  <c r="Z7" i="32"/>
  <c r="Y7" i="32"/>
  <c r="X7" i="32"/>
  <c r="W7" i="32"/>
  <c r="V7" i="32"/>
  <c r="U7" i="32"/>
  <c r="T7" i="32"/>
  <c r="AC6" i="32"/>
  <c r="AA6" i="32"/>
  <c r="W6" i="32"/>
  <c r="T6" i="32"/>
  <c r="AD5" i="32"/>
  <c r="AA5" i="32"/>
  <c r="V5" i="32"/>
  <c r="E2" i="32"/>
  <c r="W1" i="32"/>
  <c r="Q34" i="31"/>
  <c r="O34" i="31"/>
  <c r="N34" i="31"/>
  <c r="M34" i="31"/>
  <c r="L34" i="31"/>
  <c r="K34" i="31"/>
  <c r="J34" i="31"/>
  <c r="I34" i="31"/>
  <c r="Z33" i="31"/>
  <c r="Y33" i="31"/>
  <c r="X33" i="31"/>
  <c r="W33" i="31"/>
  <c r="V33" i="31"/>
  <c r="U33" i="31"/>
  <c r="T33" i="31"/>
  <c r="AA33" i="31"/>
  <c r="Z32" i="31"/>
  <c r="Y32" i="31"/>
  <c r="X32" i="31"/>
  <c r="W32" i="31"/>
  <c r="V32" i="31"/>
  <c r="U32" i="31"/>
  <c r="T32" i="31"/>
  <c r="AA32" i="31"/>
  <c r="Z31" i="31"/>
  <c r="Y31" i="31"/>
  <c r="X31" i="31"/>
  <c r="W31" i="31"/>
  <c r="V31" i="31"/>
  <c r="U31" i="31"/>
  <c r="T31" i="31"/>
  <c r="AA31" i="31"/>
  <c r="Z30" i="31"/>
  <c r="Y30" i="31"/>
  <c r="X30" i="31"/>
  <c r="W30" i="31"/>
  <c r="V30" i="31"/>
  <c r="U30" i="31"/>
  <c r="T30" i="31"/>
  <c r="R30" i="31"/>
  <c r="Z29" i="31"/>
  <c r="Y29" i="31"/>
  <c r="X29" i="31"/>
  <c r="W29" i="31"/>
  <c r="V29" i="31"/>
  <c r="U29" i="31"/>
  <c r="T29" i="31"/>
  <c r="AA29" i="31"/>
  <c r="Z28" i="31"/>
  <c r="Y28" i="31"/>
  <c r="X28" i="31"/>
  <c r="W28" i="31"/>
  <c r="V28" i="31"/>
  <c r="U28" i="31"/>
  <c r="T28" i="31"/>
  <c r="AA28" i="31"/>
  <c r="Z27" i="31"/>
  <c r="Y27" i="31"/>
  <c r="X27" i="31"/>
  <c r="W27" i="31"/>
  <c r="V27" i="31"/>
  <c r="U27" i="31"/>
  <c r="T27" i="31"/>
  <c r="AA27" i="31"/>
  <c r="Z26" i="31"/>
  <c r="Y26" i="31"/>
  <c r="X26" i="31"/>
  <c r="W26" i="31"/>
  <c r="V26" i="31"/>
  <c r="U26" i="31"/>
  <c r="T26" i="31"/>
  <c r="R26" i="31"/>
  <c r="Z25" i="31"/>
  <c r="Y25" i="31"/>
  <c r="X25" i="31"/>
  <c r="W25" i="31"/>
  <c r="V25" i="31"/>
  <c r="U25" i="31"/>
  <c r="T25" i="31"/>
  <c r="AA25" i="31"/>
  <c r="Z24" i="31"/>
  <c r="Y24" i="31"/>
  <c r="X24" i="31"/>
  <c r="W24" i="31"/>
  <c r="V24" i="31"/>
  <c r="U24" i="31"/>
  <c r="T24" i="31"/>
  <c r="AA24" i="31"/>
  <c r="Z23" i="31"/>
  <c r="Y23" i="31"/>
  <c r="X23" i="31"/>
  <c r="W23" i="31"/>
  <c r="V23" i="31"/>
  <c r="U23" i="31"/>
  <c r="T23" i="31"/>
  <c r="AA23" i="31"/>
  <c r="Z22" i="31"/>
  <c r="Y22" i="31"/>
  <c r="X22" i="31"/>
  <c r="W22" i="31"/>
  <c r="V22" i="31"/>
  <c r="U22" i="31"/>
  <c r="T22" i="31"/>
  <c r="R22" i="31"/>
  <c r="Z21" i="31"/>
  <c r="Y21" i="31"/>
  <c r="X21" i="31"/>
  <c r="W21" i="31"/>
  <c r="V21" i="31"/>
  <c r="U21" i="31"/>
  <c r="T21" i="31"/>
  <c r="AA21" i="31"/>
  <c r="Z20" i="31"/>
  <c r="Y20" i="31"/>
  <c r="X20" i="31"/>
  <c r="W20" i="31"/>
  <c r="V20" i="31"/>
  <c r="U20" i="31"/>
  <c r="T20" i="31"/>
  <c r="R20" i="31"/>
  <c r="Z19" i="31"/>
  <c r="Y19" i="31"/>
  <c r="X19" i="31"/>
  <c r="W19" i="31"/>
  <c r="V19" i="31"/>
  <c r="U19" i="31"/>
  <c r="T19" i="31"/>
  <c r="AA19" i="31"/>
  <c r="Z18" i="31"/>
  <c r="Y18" i="31"/>
  <c r="X18" i="31"/>
  <c r="W18" i="31"/>
  <c r="V18" i="31"/>
  <c r="U18" i="31"/>
  <c r="T18" i="31"/>
  <c r="R18" i="31"/>
  <c r="Z17" i="31"/>
  <c r="Y17" i="31"/>
  <c r="X17" i="31"/>
  <c r="W17" i="31"/>
  <c r="V17" i="31"/>
  <c r="U17" i="31"/>
  <c r="T17" i="31"/>
  <c r="AA17" i="31"/>
  <c r="Z16" i="31"/>
  <c r="Y16" i="31"/>
  <c r="X16" i="31"/>
  <c r="W16" i="31"/>
  <c r="V16" i="31"/>
  <c r="U16" i="31"/>
  <c r="T16" i="31"/>
  <c r="AA16" i="31"/>
  <c r="Z15" i="31"/>
  <c r="Y15" i="31"/>
  <c r="X15" i="31"/>
  <c r="W15" i="31"/>
  <c r="V15" i="31"/>
  <c r="U15" i="31"/>
  <c r="T15" i="31"/>
  <c r="AA15" i="31"/>
  <c r="Z14" i="31"/>
  <c r="Y14" i="31"/>
  <c r="X14" i="31"/>
  <c r="W14" i="31"/>
  <c r="V14" i="31"/>
  <c r="U14" i="31"/>
  <c r="T14" i="31"/>
  <c r="AA14" i="31"/>
  <c r="Z13" i="31"/>
  <c r="Y13" i="31"/>
  <c r="X13" i="31"/>
  <c r="W13" i="31"/>
  <c r="V13" i="31"/>
  <c r="U13" i="31"/>
  <c r="T13" i="31"/>
  <c r="AA13" i="31"/>
  <c r="Z12" i="31"/>
  <c r="Y12" i="31"/>
  <c r="X12" i="31"/>
  <c r="W12" i="31"/>
  <c r="V12" i="31"/>
  <c r="U12" i="31"/>
  <c r="T12" i="31"/>
  <c r="R12" i="31"/>
  <c r="AC12" i="31" s="1"/>
  <c r="AD12" i="31" s="1"/>
  <c r="Y11" i="31"/>
  <c r="X11" i="31"/>
  <c r="W11" i="31"/>
  <c r="V11" i="31"/>
  <c r="U11" i="31"/>
  <c r="T11" i="31"/>
  <c r="AA11" i="31"/>
  <c r="Z10" i="31"/>
  <c r="Y10" i="31"/>
  <c r="X10" i="31"/>
  <c r="W10" i="31"/>
  <c r="V10" i="31"/>
  <c r="U10" i="31"/>
  <c r="T10" i="31"/>
  <c r="AA10" i="31"/>
  <c r="Z9" i="31"/>
  <c r="Y9" i="31"/>
  <c r="X9" i="31"/>
  <c r="W9" i="31"/>
  <c r="W34" i="31" s="1"/>
  <c r="V9" i="31"/>
  <c r="U9" i="31"/>
  <c r="T9" i="31"/>
  <c r="AD7" i="31"/>
  <c r="AC7" i="31"/>
  <c r="AA7" i="31"/>
  <c r="Z7" i="31"/>
  <c r="Y7" i="31"/>
  <c r="X7" i="31"/>
  <c r="W7" i="31"/>
  <c r="V7" i="31"/>
  <c r="U7" i="31"/>
  <c r="T7" i="31"/>
  <c r="AC6" i="31"/>
  <c r="AA6" i="31"/>
  <c r="W6" i="31"/>
  <c r="T6" i="31"/>
  <c r="AD5" i="31"/>
  <c r="AA5" i="31"/>
  <c r="V5" i="31"/>
  <c r="E2" i="31"/>
  <c r="W1" i="31"/>
  <c r="N21" i="26"/>
  <c r="L21" i="26"/>
  <c r="J21" i="26"/>
  <c r="M5" i="26" s="1"/>
  <c r="J12" i="24"/>
  <c r="M5" i="24"/>
  <c r="S18" i="32" l="1"/>
  <c r="AC18" i="32"/>
  <c r="AD18" i="32" s="1"/>
  <c r="AA18" i="32"/>
  <c r="R30" i="32"/>
  <c r="AC30" i="32" s="1"/>
  <c r="AD30" i="32" s="1"/>
  <c r="R14" i="32"/>
  <c r="R26" i="32"/>
  <c r="AC26" i="32" s="1"/>
  <c r="AD26" i="32" s="1"/>
  <c r="AC29" i="32"/>
  <c r="AD29" i="32" s="1"/>
  <c r="S29" i="32"/>
  <c r="AA29" i="32"/>
  <c r="R33" i="32"/>
  <c r="R25" i="32"/>
  <c r="R21" i="32"/>
  <c r="R17" i="32"/>
  <c r="R13" i="32"/>
  <c r="S22" i="32"/>
  <c r="S26" i="32"/>
  <c r="R32" i="32"/>
  <c r="R28" i="32"/>
  <c r="R24" i="32"/>
  <c r="R20" i="32"/>
  <c r="R16" i="32"/>
  <c r="R31" i="32"/>
  <c r="R27" i="32"/>
  <c r="R23" i="32"/>
  <c r="R19" i="32"/>
  <c r="R15" i="32"/>
  <c r="R21" i="31"/>
  <c r="AC21" i="31" s="1"/>
  <c r="AD21" i="31" s="1"/>
  <c r="R17" i="31"/>
  <c r="AC17" i="31" s="1"/>
  <c r="AD17" i="31" s="1"/>
  <c r="R33" i="31"/>
  <c r="AC33" i="31" s="1"/>
  <c r="AD33" i="31" s="1"/>
  <c r="AA22" i="31"/>
  <c r="R29" i="31"/>
  <c r="S29" i="31" s="1"/>
  <c r="S26" i="31"/>
  <c r="AC26" i="31"/>
  <c r="AD26" i="31" s="1"/>
  <c r="AC30" i="31"/>
  <c r="AD30" i="31" s="1"/>
  <c r="S30" i="31"/>
  <c r="AC18" i="31"/>
  <c r="AD18" i="31" s="1"/>
  <c r="S18" i="31"/>
  <c r="S20" i="31"/>
  <c r="AC20" i="31"/>
  <c r="AD20" i="31" s="1"/>
  <c r="AC22" i="31"/>
  <c r="AD22" i="31" s="1"/>
  <c r="S22" i="31"/>
  <c r="AA20" i="31"/>
  <c r="AA26" i="31"/>
  <c r="R32" i="31"/>
  <c r="R28" i="31"/>
  <c r="R24" i="31"/>
  <c r="R16" i="31"/>
  <c r="AC29" i="31"/>
  <c r="AD29" i="31" s="1"/>
  <c r="AA30" i="31"/>
  <c r="R31" i="31"/>
  <c r="R27" i="31"/>
  <c r="R23" i="31"/>
  <c r="R19" i="31"/>
  <c r="R15" i="31"/>
  <c r="R25" i="31"/>
  <c r="S17" i="31"/>
  <c r="S21" i="31"/>
  <c r="S33" i="31"/>
  <c r="AA18" i="31"/>
  <c r="R14" i="31"/>
  <c r="S12" i="31"/>
  <c r="T34" i="31"/>
  <c r="R13" i="31"/>
  <c r="AA12" i="31"/>
  <c r="R12" i="32"/>
  <c r="R11" i="32"/>
  <c r="U34" i="32"/>
  <c r="R10" i="32"/>
  <c r="R9" i="32"/>
  <c r="Y34" i="32"/>
  <c r="X34" i="32"/>
  <c r="W34" i="32"/>
  <c r="T34" i="32"/>
  <c r="Z34" i="32"/>
  <c r="V34" i="32"/>
  <c r="R10" i="31"/>
  <c r="Z34" i="31"/>
  <c r="Y34" i="31"/>
  <c r="X34" i="31"/>
  <c r="U34" i="31"/>
  <c r="R11" i="31"/>
  <c r="V34" i="31"/>
  <c r="AD13" i="18"/>
  <c r="O15" i="18"/>
  <c r="U13" i="18"/>
  <c r="AA10" i="18"/>
  <c r="AA9" i="31"/>
  <c r="AB9" i="31" s="1"/>
  <c r="R9" i="31"/>
  <c r="AA9" i="32"/>
  <c r="S30" i="32" l="1"/>
  <c r="S14" i="32"/>
  <c r="AC14" i="32"/>
  <c r="AD14" i="32" s="1"/>
  <c r="AC10" i="32"/>
  <c r="AD10" i="32" s="1"/>
  <c r="S10" i="32"/>
  <c r="AC16" i="32"/>
  <c r="AD16" i="32" s="1"/>
  <c r="S16" i="32"/>
  <c r="AC32" i="32"/>
  <c r="AD32" i="32" s="1"/>
  <c r="S32" i="32"/>
  <c r="AC33" i="32"/>
  <c r="AD33" i="32" s="1"/>
  <c r="S33" i="32"/>
  <c r="S23" i="32"/>
  <c r="AC23" i="32"/>
  <c r="AD23" i="32" s="1"/>
  <c r="AC20" i="32"/>
  <c r="AD20" i="32" s="1"/>
  <c r="S20" i="32"/>
  <c r="AC17" i="32"/>
  <c r="AD17" i="32" s="1"/>
  <c r="S17" i="32"/>
  <c r="AC27" i="32"/>
  <c r="AD27" i="32" s="1"/>
  <c r="S27" i="32"/>
  <c r="S24" i="32"/>
  <c r="AC24" i="32"/>
  <c r="AD24" i="32" s="1"/>
  <c r="AC21" i="32"/>
  <c r="AD21" i="32" s="1"/>
  <c r="S21" i="32"/>
  <c r="AC12" i="32"/>
  <c r="AD12" i="32" s="1"/>
  <c r="S12" i="32"/>
  <c r="S19" i="32"/>
  <c r="AC19" i="32"/>
  <c r="AD19" i="32" s="1"/>
  <c r="AC13" i="32"/>
  <c r="AD13" i="32" s="1"/>
  <c r="S13" i="32"/>
  <c r="AC11" i="32"/>
  <c r="AD11" i="32" s="1"/>
  <c r="S11" i="32"/>
  <c r="S15" i="32"/>
  <c r="AC15" i="32"/>
  <c r="AD15" i="32" s="1"/>
  <c r="S31" i="32"/>
  <c r="AC31" i="32"/>
  <c r="AD31" i="32" s="1"/>
  <c r="S28" i="32"/>
  <c r="AC28" i="32"/>
  <c r="AD28" i="32" s="1"/>
  <c r="AC25" i="32"/>
  <c r="AD25" i="32" s="1"/>
  <c r="S25" i="32"/>
  <c r="AC13" i="31"/>
  <c r="AD13" i="31" s="1"/>
  <c r="S13" i="31"/>
  <c r="S16" i="31"/>
  <c r="AC16" i="31"/>
  <c r="AD16" i="31" s="1"/>
  <c r="AC25" i="31"/>
  <c r="AD25" i="31" s="1"/>
  <c r="S25" i="31"/>
  <c r="S27" i="31"/>
  <c r="AC27" i="31"/>
  <c r="AD27" i="31" s="1"/>
  <c r="AC15" i="31"/>
  <c r="AD15" i="31" s="1"/>
  <c r="S15" i="31"/>
  <c r="AC31" i="31"/>
  <c r="AD31" i="31" s="1"/>
  <c r="S31" i="31"/>
  <c r="S24" i="31"/>
  <c r="AC24" i="31"/>
  <c r="AD24" i="31" s="1"/>
  <c r="AC11" i="31"/>
  <c r="AD11" i="31" s="1"/>
  <c r="S11" i="31"/>
  <c r="AC10" i="31"/>
  <c r="AD10" i="31" s="1"/>
  <c r="S10" i="31"/>
  <c r="AC19" i="31"/>
  <c r="AD19" i="31" s="1"/>
  <c r="S19" i="31"/>
  <c r="S28" i="31"/>
  <c r="AC28" i="31"/>
  <c r="AD28" i="31" s="1"/>
  <c r="AC14" i="31"/>
  <c r="AD14" i="31" s="1"/>
  <c r="S14" i="31"/>
  <c r="S23" i="31"/>
  <c r="AC23" i="31"/>
  <c r="AD23" i="31" s="1"/>
  <c r="S32" i="31"/>
  <c r="AC32" i="31"/>
  <c r="AD32" i="31" s="1"/>
  <c r="AC9" i="31"/>
  <c r="AD9" i="31" s="1"/>
  <c r="S9" i="31"/>
  <c r="AC9" i="32"/>
  <c r="AD9" i="32" s="1"/>
  <c r="S9" i="32"/>
  <c r="AB34" i="32"/>
  <c r="AB34" i="31"/>
  <c r="AB10" i="18"/>
  <c r="AB13" i="18" s="1"/>
  <c r="Z15" i="18" s="1"/>
  <c r="Z16" i="18" s="1"/>
  <c r="AD34" i="32" l="1"/>
  <c r="S34" i="32"/>
  <c r="O36" i="32" s="1"/>
  <c r="S34" i="31"/>
  <c r="O36" i="31" s="1"/>
  <c r="AD34" i="31"/>
  <c r="Z36" i="31" s="1"/>
  <c r="Z36" i="32"/>
  <c r="B5" i="24"/>
  <c r="B6" i="24"/>
  <c r="N12" i="24"/>
  <c r="P12" i="24"/>
  <c r="L12" i="24"/>
  <c r="S11" i="24"/>
  <c r="R11" i="24"/>
  <c r="Q11" i="24"/>
  <c r="M11" i="24"/>
  <c r="O11" i="24" s="1"/>
  <c r="T11" i="24" s="1"/>
  <c r="U11" i="24" s="1"/>
  <c r="Q10" i="24"/>
  <c r="M10" i="24"/>
  <c r="O10" i="24" s="1"/>
  <c r="T10" i="24" s="1"/>
  <c r="U10" i="24" s="1"/>
  <c r="S9" i="24"/>
  <c r="Q9" i="24"/>
  <c r="M9" i="24"/>
  <c r="R9" i="24" s="1"/>
  <c r="R5" i="24"/>
  <c r="B6" i="30"/>
  <c r="B5" i="30"/>
  <c r="B6" i="29"/>
  <c r="B5" i="29"/>
  <c r="B5" i="26"/>
  <c r="B6" i="26"/>
  <c r="N21" i="30"/>
  <c r="L21" i="30"/>
  <c r="J21" i="30"/>
  <c r="M5" i="30" s="1"/>
  <c r="Q20" i="30"/>
  <c r="M20" i="30"/>
  <c r="R20" i="30" s="1"/>
  <c r="Q19" i="30"/>
  <c r="M19" i="30"/>
  <c r="R19" i="30" s="1"/>
  <c r="Q18" i="30"/>
  <c r="M18" i="30"/>
  <c r="O18" i="30" s="1"/>
  <c r="T18" i="30" s="1"/>
  <c r="U18" i="30" s="1"/>
  <c r="Q17" i="30"/>
  <c r="M17" i="30"/>
  <c r="O17" i="30" s="1"/>
  <c r="T17" i="30" s="1"/>
  <c r="U17" i="30" s="1"/>
  <c r="Q16" i="30"/>
  <c r="M16" i="30"/>
  <c r="O16" i="30" s="1"/>
  <c r="T16" i="30" s="1"/>
  <c r="U16" i="30" s="1"/>
  <c r="Q15" i="30"/>
  <c r="M15" i="30"/>
  <c r="R15" i="30" s="1"/>
  <c r="Q14" i="30"/>
  <c r="M14" i="30"/>
  <c r="O14" i="30" s="1"/>
  <c r="T14" i="30" s="1"/>
  <c r="U14" i="30" s="1"/>
  <c r="Q13" i="30"/>
  <c r="M13" i="30"/>
  <c r="O13" i="30" s="1"/>
  <c r="T13" i="30" s="1"/>
  <c r="U13" i="30" s="1"/>
  <c r="Q12" i="30"/>
  <c r="M12" i="30"/>
  <c r="O12" i="30" s="1"/>
  <c r="T12" i="30" s="1"/>
  <c r="U12" i="30" s="1"/>
  <c r="Q11" i="30"/>
  <c r="M11" i="30"/>
  <c r="R11" i="30" s="1"/>
  <c r="Q10" i="30"/>
  <c r="M10" i="30"/>
  <c r="O10" i="30" s="1"/>
  <c r="T10" i="30" s="1"/>
  <c r="U10" i="30" s="1"/>
  <c r="Q9" i="30"/>
  <c r="M9" i="30"/>
  <c r="O9" i="30" s="1"/>
  <c r="P9" i="30" s="1"/>
  <c r="P21" i="30" s="1"/>
  <c r="E2" i="30"/>
  <c r="N1" i="30"/>
  <c r="N21" i="29"/>
  <c r="L21" i="29"/>
  <c r="J21" i="29"/>
  <c r="M5" i="29" s="1"/>
  <c r="Q20" i="29"/>
  <c r="M20" i="29"/>
  <c r="O20" i="29" s="1"/>
  <c r="T20" i="29" s="1"/>
  <c r="U20" i="29" s="1"/>
  <c r="Q19" i="29"/>
  <c r="M19" i="29"/>
  <c r="R19" i="29" s="1"/>
  <c r="Q18" i="29"/>
  <c r="M18" i="29"/>
  <c r="O18" i="29" s="1"/>
  <c r="T18" i="29" s="1"/>
  <c r="U18" i="29" s="1"/>
  <c r="Q17" i="29"/>
  <c r="M17" i="29"/>
  <c r="O17" i="29" s="1"/>
  <c r="T17" i="29" s="1"/>
  <c r="U17" i="29" s="1"/>
  <c r="Q16" i="29"/>
  <c r="M16" i="29"/>
  <c r="O16" i="29" s="1"/>
  <c r="T16" i="29" s="1"/>
  <c r="U16" i="29" s="1"/>
  <c r="Q15" i="29"/>
  <c r="M15" i="29"/>
  <c r="R15" i="29" s="1"/>
  <c r="Q14" i="29"/>
  <c r="M14" i="29"/>
  <c r="O14" i="29" s="1"/>
  <c r="T14" i="29" s="1"/>
  <c r="Q13" i="29"/>
  <c r="M13" i="29"/>
  <c r="O13" i="29" s="1"/>
  <c r="T13" i="29" s="1"/>
  <c r="U13" i="29" s="1"/>
  <c r="Q12" i="29"/>
  <c r="M12" i="29"/>
  <c r="R12" i="29" s="1"/>
  <c r="Q11" i="29"/>
  <c r="M11" i="29"/>
  <c r="R11" i="29" s="1"/>
  <c r="Q10" i="29"/>
  <c r="M10" i="29"/>
  <c r="O10" i="29" s="1"/>
  <c r="T10" i="29" s="1"/>
  <c r="Q9" i="29"/>
  <c r="M9" i="29"/>
  <c r="O9" i="29" s="1"/>
  <c r="P9" i="29" s="1"/>
  <c r="P21" i="29" s="1"/>
  <c r="E2" i="29"/>
  <c r="N1" i="29"/>
  <c r="Z37" i="32" l="1"/>
  <c r="Z37" i="31"/>
  <c r="R14" i="29"/>
  <c r="R20" i="29"/>
  <c r="U10" i="29"/>
  <c r="U14" i="29"/>
  <c r="R16" i="29"/>
  <c r="R18" i="29"/>
  <c r="R10" i="29"/>
  <c r="O12" i="29"/>
  <c r="T12" i="29" s="1"/>
  <c r="U12" i="29" s="1"/>
  <c r="N23" i="30"/>
  <c r="R5" i="30"/>
  <c r="R10" i="30"/>
  <c r="Q21" i="29"/>
  <c r="N23" i="29"/>
  <c r="R5" i="29"/>
  <c r="R10" i="24"/>
  <c r="S10" i="24" s="1"/>
  <c r="S12" i="24" s="1"/>
  <c r="O9" i="24"/>
  <c r="T9" i="24" s="1"/>
  <c r="U9" i="24" s="1"/>
  <c r="U12" i="24" s="1"/>
  <c r="R9" i="30"/>
  <c r="R16" i="30"/>
  <c r="R17" i="30"/>
  <c r="R18" i="30"/>
  <c r="Q21" i="30"/>
  <c r="R12" i="30"/>
  <c r="R13" i="30"/>
  <c r="R14" i="30"/>
  <c r="O20" i="30"/>
  <c r="T20" i="30" s="1"/>
  <c r="U20" i="30" s="1"/>
  <c r="T9" i="30"/>
  <c r="O19" i="30"/>
  <c r="T19" i="30" s="1"/>
  <c r="U19" i="30" s="1"/>
  <c r="O11" i="30"/>
  <c r="T11" i="30" s="1"/>
  <c r="U11" i="30" s="1"/>
  <c r="O15" i="30"/>
  <c r="T15" i="30" s="1"/>
  <c r="U15" i="30" s="1"/>
  <c r="T9" i="29"/>
  <c r="R9" i="29"/>
  <c r="S9" i="29" s="1"/>
  <c r="O11" i="29"/>
  <c r="T11" i="29" s="1"/>
  <c r="U11" i="29" s="1"/>
  <c r="R13" i="29"/>
  <c r="O15" i="29"/>
  <c r="T15" i="29" s="1"/>
  <c r="U15" i="29" s="1"/>
  <c r="R17" i="29"/>
  <c r="O19" i="29"/>
  <c r="T19" i="29" s="1"/>
  <c r="U19" i="29" s="1"/>
  <c r="S21" i="30" l="1"/>
  <c r="S21" i="29"/>
  <c r="U9" i="30"/>
  <c r="U21" i="30" s="1"/>
  <c r="S23" i="30" s="1"/>
  <c r="U9" i="29"/>
  <c r="U21" i="29" s="1"/>
  <c r="S23" i="29" l="1"/>
  <c r="S24" i="29" s="1"/>
  <c r="S24" i="30"/>
  <c r="N14" i="24" l="1"/>
  <c r="M37" i="23" s="1"/>
  <c r="Q20" i="26"/>
  <c r="M20" i="26"/>
  <c r="R20" i="26" s="1"/>
  <c r="Q19" i="26"/>
  <c r="M19" i="26"/>
  <c r="O19" i="26" s="1"/>
  <c r="T19" i="26" s="1"/>
  <c r="U19" i="26" s="1"/>
  <c r="Q18" i="26"/>
  <c r="M18" i="26"/>
  <c r="O18" i="26" s="1"/>
  <c r="T18" i="26" s="1"/>
  <c r="U18" i="26" s="1"/>
  <c r="Q17" i="26"/>
  <c r="M17" i="26"/>
  <c r="R17" i="26" s="1"/>
  <c r="Q16" i="26"/>
  <c r="M16" i="26"/>
  <c r="O16" i="26" s="1"/>
  <c r="T16" i="26" s="1"/>
  <c r="U16" i="26" s="1"/>
  <c r="Q15" i="26"/>
  <c r="M15" i="26"/>
  <c r="R15" i="26" s="1"/>
  <c r="Q14" i="26"/>
  <c r="M14" i="26"/>
  <c r="R14" i="26" s="1"/>
  <c r="Q13" i="26"/>
  <c r="M13" i="26"/>
  <c r="R13" i="26" s="1"/>
  <c r="Q12" i="26"/>
  <c r="M12" i="26"/>
  <c r="R12" i="26" s="1"/>
  <c r="Q11" i="26"/>
  <c r="M11" i="26"/>
  <c r="R11" i="26" s="1"/>
  <c r="Q10" i="26"/>
  <c r="M10" i="26"/>
  <c r="Q9" i="26"/>
  <c r="O9" i="26"/>
  <c r="E2" i="26"/>
  <c r="N1" i="26"/>
  <c r="AE36" i="25"/>
  <c r="E2" i="24"/>
  <c r="M1" i="24"/>
  <c r="AE36" i="23"/>
  <c r="T9" i="26" l="1"/>
  <c r="U9" i="26" s="1"/>
  <c r="P9" i="26"/>
  <c r="P21" i="26" s="1"/>
  <c r="N23" i="26" s="1"/>
  <c r="M37" i="25" s="1"/>
  <c r="O20" i="26"/>
  <c r="T20" i="26" s="1"/>
  <c r="U20" i="26" s="1"/>
  <c r="R19" i="26"/>
  <c r="R18" i="26"/>
  <c r="O17" i="26"/>
  <c r="T17" i="26" s="1"/>
  <c r="U17" i="26" s="1"/>
  <c r="R10" i="26"/>
  <c r="Q21" i="26"/>
  <c r="Q12" i="24"/>
  <c r="R5" i="26"/>
  <c r="O13" i="26"/>
  <c r="T13" i="26" s="1"/>
  <c r="U13" i="26" s="1"/>
  <c r="O15" i="26"/>
  <c r="T15" i="26" s="1"/>
  <c r="U15" i="26" s="1"/>
  <c r="R16" i="26"/>
  <c r="O14" i="26"/>
  <c r="T14" i="26" s="1"/>
  <c r="U14" i="26" s="1"/>
  <c r="O12" i="26"/>
  <c r="T12" i="26" s="1"/>
  <c r="U12" i="26" s="1"/>
  <c r="O10" i="26"/>
  <c r="O11" i="26"/>
  <c r="T11" i="26" s="1"/>
  <c r="U11" i="26" s="1"/>
  <c r="R9" i="26"/>
  <c r="S9" i="26" s="1"/>
  <c r="T10" i="26" l="1"/>
  <c r="S21" i="26"/>
  <c r="S14" i="24"/>
  <c r="S15" i="24" l="1"/>
  <c r="V37" i="23"/>
  <c r="V35" i="23" s="1"/>
  <c r="U10" i="26"/>
  <c r="U21" i="26" s="1"/>
  <c r="S23" i="26" s="1"/>
  <c r="J35" i="25"/>
  <c r="J35" i="23"/>
  <c r="AE37" i="23" l="1"/>
  <c r="AE35" i="23" s="1"/>
  <c r="S24" i="26"/>
  <c r="V37" i="25"/>
  <c r="V35" i="25" s="1"/>
  <c r="Z31" i="1"/>
  <c r="Z32" i="1"/>
  <c r="AE37" i="25" l="1"/>
  <c r="AE35" i="25" s="1"/>
  <c r="Z9" i="1"/>
  <c r="Y9" i="1"/>
  <c r="X9" i="1"/>
  <c r="W9" i="1"/>
  <c r="W1" i="1" l="1"/>
  <c r="W1" i="18"/>
  <c r="V9" i="1" l="1"/>
  <c r="U9" i="1"/>
  <c r="T9" i="1"/>
  <c r="B6" i="1"/>
  <c r="Z29" i="1"/>
  <c r="Y29" i="1"/>
  <c r="X29" i="1"/>
  <c r="W29" i="1"/>
  <c r="V29" i="1"/>
  <c r="U29" i="1"/>
  <c r="T29" i="1"/>
  <c r="Z28" i="1"/>
  <c r="Y28" i="1"/>
  <c r="X28" i="1"/>
  <c r="W28" i="1"/>
  <c r="V28" i="1"/>
  <c r="U28" i="1"/>
  <c r="T28" i="1"/>
  <c r="Z27" i="1"/>
  <c r="Y27" i="1"/>
  <c r="X27" i="1"/>
  <c r="W27" i="1"/>
  <c r="V27" i="1"/>
  <c r="U27" i="1"/>
  <c r="T27" i="1"/>
  <c r="Z26" i="1"/>
  <c r="Y26" i="1"/>
  <c r="X26" i="1"/>
  <c r="W26" i="1"/>
  <c r="V26" i="1"/>
  <c r="U26" i="1"/>
  <c r="T26" i="1"/>
  <c r="Z25" i="1"/>
  <c r="Y25" i="1"/>
  <c r="X25" i="1"/>
  <c r="W25" i="1"/>
  <c r="V25" i="1"/>
  <c r="U25" i="1"/>
  <c r="T25" i="1"/>
  <c r="Z24" i="1"/>
  <c r="Y24" i="1"/>
  <c r="X24" i="1"/>
  <c r="W24" i="1"/>
  <c r="V24" i="1"/>
  <c r="U24" i="1"/>
  <c r="T24" i="1"/>
  <c r="Z23" i="1"/>
  <c r="Y23" i="1"/>
  <c r="X23" i="1"/>
  <c r="W23" i="1"/>
  <c r="V23" i="1"/>
  <c r="U23" i="1"/>
  <c r="T23" i="1"/>
  <c r="Z22" i="1"/>
  <c r="Y22" i="1"/>
  <c r="X22" i="1"/>
  <c r="W22" i="1"/>
  <c r="V22" i="1"/>
  <c r="U22" i="1"/>
  <c r="T22" i="1"/>
  <c r="Z21" i="1"/>
  <c r="Y21" i="1"/>
  <c r="X21" i="1"/>
  <c r="W21" i="1"/>
  <c r="V21" i="1"/>
  <c r="U21" i="1"/>
  <c r="T21" i="1"/>
  <c r="Z20" i="1"/>
  <c r="Y20" i="1"/>
  <c r="X20" i="1"/>
  <c r="W20" i="1"/>
  <c r="V20" i="1"/>
  <c r="U20" i="1"/>
  <c r="T20" i="1"/>
  <c r="B5" i="1"/>
  <c r="AE37" i="17"/>
  <c r="AA21" i="1" l="1"/>
  <c r="AB21" i="1" s="1"/>
  <c r="R21" i="1"/>
  <c r="AA23" i="1"/>
  <c r="AB23" i="1" s="1"/>
  <c r="R23" i="1"/>
  <c r="AA22" i="1"/>
  <c r="AB22" i="1" s="1"/>
  <c r="R22" i="1"/>
  <c r="AA28" i="1"/>
  <c r="AB28" i="1" s="1"/>
  <c r="R28" i="1"/>
  <c r="AA29" i="1"/>
  <c r="AB29" i="1" s="1"/>
  <c r="R29" i="1"/>
  <c r="AA24" i="1"/>
  <c r="AB24" i="1" s="1"/>
  <c r="R24" i="1"/>
  <c r="AA25" i="1"/>
  <c r="AB25" i="1" s="1"/>
  <c r="R25" i="1"/>
  <c r="AA27" i="1"/>
  <c r="AB27" i="1" s="1"/>
  <c r="R27" i="1"/>
  <c r="AA20" i="1"/>
  <c r="AB20" i="1" s="1"/>
  <c r="R20" i="1"/>
  <c r="AA26" i="1"/>
  <c r="AB26" i="1" s="1"/>
  <c r="R26" i="1"/>
  <c r="E2" i="18"/>
  <c r="S24" i="1" l="1"/>
  <c r="AC24" i="1"/>
  <c r="AD24" i="1" s="1"/>
  <c r="S27" i="1"/>
  <c r="AC27" i="1"/>
  <c r="AD27" i="1" s="1"/>
  <c r="S29" i="1"/>
  <c r="AC29" i="1"/>
  <c r="AD29" i="1" s="1"/>
  <c r="S23" i="1"/>
  <c r="AC23" i="1"/>
  <c r="AD23" i="1" s="1"/>
  <c r="S22" i="1"/>
  <c r="AC22" i="1"/>
  <c r="AD22" i="1" s="1"/>
  <c r="S20" i="1"/>
  <c r="AC20" i="1"/>
  <c r="AD20" i="1" s="1"/>
  <c r="S26" i="1"/>
  <c r="AC26" i="1"/>
  <c r="AD26" i="1" s="1"/>
  <c r="S25" i="1"/>
  <c r="AC25" i="1"/>
  <c r="AD25" i="1" s="1"/>
  <c r="S28" i="1"/>
  <c r="AC28" i="1"/>
  <c r="AD28" i="1" s="1"/>
  <c r="S21" i="1"/>
  <c r="AC21" i="1"/>
  <c r="AD21" i="1" s="1"/>
  <c r="E2" i="1"/>
  <c r="M38" i="17" l="1"/>
  <c r="J36" i="17" s="1"/>
  <c r="AE37" i="16"/>
  <c r="W38" i="17" l="1"/>
  <c r="W36" i="17" l="1"/>
  <c r="AE38" i="17"/>
  <c r="AE36" i="17" s="1"/>
  <c r="R10" i="1" l="1"/>
  <c r="R11" i="1"/>
  <c r="R12" i="1"/>
  <c r="R13" i="1"/>
  <c r="R14" i="1"/>
  <c r="R15" i="1"/>
  <c r="R16" i="1"/>
  <c r="R17" i="1"/>
  <c r="R18" i="1"/>
  <c r="R19" i="1"/>
  <c r="R30" i="1"/>
  <c r="R31" i="1"/>
  <c r="R32" i="1"/>
  <c r="R33" i="1"/>
  <c r="S16" i="1" l="1"/>
  <c r="AC16" i="1"/>
  <c r="AD16" i="1" s="1"/>
  <c r="S31" i="1"/>
  <c r="AC31" i="1"/>
  <c r="AD31" i="1" s="1"/>
  <c r="S30" i="1"/>
  <c r="AC30" i="1"/>
  <c r="AD30" i="1" s="1"/>
  <c r="S14" i="1"/>
  <c r="AC14" i="1"/>
  <c r="AD14" i="1" s="1"/>
  <c r="S19" i="1"/>
  <c r="AC19" i="1"/>
  <c r="AD19" i="1" s="1"/>
  <c r="S13" i="1"/>
  <c r="AC13" i="1"/>
  <c r="AD13" i="1" s="1"/>
  <c r="S32" i="1"/>
  <c r="AC32" i="1"/>
  <c r="AD32" i="1" s="1"/>
  <c r="S10" i="1"/>
  <c r="AC10" i="1"/>
  <c r="AD10" i="1" s="1"/>
  <c r="S15" i="1"/>
  <c r="AC15" i="1"/>
  <c r="AD15" i="1" s="1"/>
  <c r="S18" i="1"/>
  <c r="AC18" i="1"/>
  <c r="AD18" i="1" s="1"/>
  <c r="S12" i="1"/>
  <c r="AC12" i="1"/>
  <c r="AD12" i="1" s="1"/>
  <c r="S33" i="1"/>
  <c r="AC33" i="1"/>
  <c r="AD33" i="1" s="1"/>
  <c r="S17" i="1"/>
  <c r="AC17" i="1"/>
  <c r="AD17" i="1" s="1"/>
  <c r="S11" i="1"/>
  <c r="AC11" i="1"/>
  <c r="AD11" i="1" s="1"/>
  <c r="V5" i="1"/>
  <c r="AA5" i="1"/>
  <c r="AD5" i="1"/>
  <c r="X10" i="1" l="1"/>
  <c r="X11" i="1"/>
  <c r="X12" i="1"/>
  <c r="X13" i="1"/>
  <c r="X14" i="1"/>
  <c r="X15" i="1"/>
  <c r="X16" i="1"/>
  <c r="X17" i="1"/>
  <c r="X18" i="1"/>
  <c r="X19" i="1"/>
  <c r="X30" i="1"/>
  <c r="X31" i="1"/>
  <c r="X32" i="1"/>
  <c r="X33" i="1"/>
  <c r="W10" i="1"/>
  <c r="W11" i="1"/>
  <c r="W12" i="1"/>
  <c r="W13" i="1"/>
  <c r="W14" i="1"/>
  <c r="W15" i="1"/>
  <c r="W16" i="1"/>
  <c r="W17" i="1"/>
  <c r="W18" i="1"/>
  <c r="W19" i="1"/>
  <c r="W30" i="1"/>
  <c r="W31" i="1"/>
  <c r="W32" i="1"/>
  <c r="W33" i="1"/>
  <c r="W34" i="1" l="1"/>
  <c r="X34" i="1"/>
  <c r="M34" i="1"/>
  <c r="L34" i="1"/>
  <c r="X7" i="1"/>
  <c r="W7" i="1"/>
  <c r="W6" i="1"/>
  <c r="Z18" i="1" l="1"/>
  <c r="Y18" i="1"/>
  <c r="V18" i="1"/>
  <c r="U18" i="1"/>
  <c r="T18" i="1"/>
  <c r="AA18" i="1"/>
  <c r="AB18" i="1" s="1"/>
  <c r="Z12" i="1"/>
  <c r="Y12" i="1"/>
  <c r="V12" i="1"/>
  <c r="U12" i="1"/>
  <c r="T12" i="1"/>
  <c r="AA12" i="1"/>
  <c r="AB12" i="1" s="1"/>
  <c r="Z13" i="1"/>
  <c r="Y13" i="1"/>
  <c r="V13" i="1"/>
  <c r="U13" i="1"/>
  <c r="T13" i="1"/>
  <c r="AA13" i="1"/>
  <c r="AB13" i="1" s="1"/>
  <c r="Z14" i="1"/>
  <c r="Y14" i="1"/>
  <c r="V14" i="1"/>
  <c r="U14" i="1"/>
  <c r="T14" i="1"/>
  <c r="AA14" i="1"/>
  <c r="AB14" i="1" s="1"/>
  <c r="Z15" i="1"/>
  <c r="Y15" i="1"/>
  <c r="V15" i="1"/>
  <c r="U15" i="1"/>
  <c r="T15" i="1"/>
  <c r="AA15" i="1"/>
  <c r="AB15" i="1" s="1"/>
  <c r="Z16" i="1"/>
  <c r="Y16" i="1"/>
  <c r="V16" i="1"/>
  <c r="U16" i="1"/>
  <c r="T16" i="1"/>
  <c r="AA16" i="1"/>
  <c r="AB16" i="1" s="1"/>
  <c r="Z17" i="1"/>
  <c r="Y17" i="1"/>
  <c r="V17" i="1"/>
  <c r="U17" i="1"/>
  <c r="T17" i="1"/>
  <c r="AA17" i="1"/>
  <c r="AB17" i="1" s="1"/>
  <c r="AA19" i="1"/>
  <c r="AB19" i="1" s="1"/>
  <c r="T19" i="1"/>
  <c r="U19" i="1"/>
  <c r="V19" i="1"/>
  <c r="Y19" i="1"/>
  <c r="Z19" i="1"/>
  <c r="AA30" i="1"/>
  <c r="AB30" i="1" s="1"/>
  <c r="T30" i="1"/>
  <c r="U30" i="1"/>
  <c r="V30" i="1"/>
  <c r="Y30" i="1"/>
  <c r="Z30" i="1"/>
  <c r="AA31" i="1"/>
  <c r="AB31" i="1" s="1"/>
  <c r="T31" i="1"/>
  <c r="U31" i="1"/>
  <c r="V31" i="1"/>
  <c r="Y31" i="1"/>
  <c r="AA32" i="1"/>
  <c r="AB32" i="1" s="1"/>
  <c r="T32" i="1"/>
  <c r="U32" i="1"/>
  <c r="V32" i="1"/>
  <c r="Y32" i="1"/>
  <c r="AA33" i="1"/>
  <c r="AB33" i="1" s="1"/>
  <c r="T33" i="1"/>
  <c r="U33" i="1"/>
  <c r="V33" i="1"/>
  <c r="Y33" i="1"/>
  <c r="Z33" i="1"/>
  <c r="I34" i="1"/>
  <c r="J34" i="1"/>
  <c r="K34" i="1"/>
  <c r="N34" i="1"/>
  <c r="O34" i="1"/>
  <c r="Q34" i="1"/>
  <c r="Y11" i="1"/>
  <c r="V11" i="1"/>
  <c r="U11" i="1"/>
  <c r="T11" i="1"/>
  <c r="Z10" i="1"/>
  <c r="Y10" i="1"/>
  <c r="V10" i="1"/>
  <c r="U10" i="1"/>
  <c r="T10" i="1"/>
  <c r="AA11" i="1"/>
  <c r="AB11" i="1" s="1"/>
  <c r="AA10" i="1"/>
  <c r="AB10" i="1" s="1"/>
  <c r="AD7" i="1"/>
  <c r="AC7" i="1"/>
  <c r="AA7" i="1"/>
  <c r="Z7" i="1"/>
  <c r="Y7" i="1"/>
  <c r="V7" i="1"/>
  <c r="U7" i="1"/>
  <c r="T7" i="1"/>
  <c r="AC6" i="1"/>
  <c r="AA6" i="1"/>
  <c r="T6" i="1"/>
  <c r="Y34" i="1" l="1"/>
  <c r="Z34" i="1"/>
  <c r="V34" i="1"/>
  <c r="U34" i="1"/>
  <c r="T34" i="1"/>
  <c r="AA9" i="1"/>
  <c r="AB9" i="1" s="1"/>
  <c r="R9" i="1"/>
  <c r="AC9" i="1" s="1"/>
  <c r="AD9" i="1" s="1"/>
  <c r="AD34" i="1" s="1"/>
  <c r="AB34" i="1" l="1"/>
  <c r="Z36" i="1" s="1"/>
  <c r="W38" i="16" s="1"/>
  <c r="W36" i="16" s="1"/>
  <c r="S9" i="1"/>
  <c r="S34" i="1" s="1"/>
  <c r="O36" i="1" s="1"/>
  <c r="M38" i="16" s="1"/>
  <c r="Z37" i="1" l="1"/>
  <c r="J36" i="16"/>
  <c r="AE38" i="16"/>
  <c r="AE36" i="16" s="1"/>
</calcChain>
</file>

<file path=xl/sharedStrings.xml><?xml version="1.0" encoding="utf-8"?>
<sst xmlns="http://schemas.openxmlformats.org/spreadsheetml/2006/main" count="969" uniqueCount="229">
  <si>
    <t>５．添付書類（４）その他補助金の交付に関して参考となる書類</t>
  </si>
  <si>
    <t>実施した補助対象事業の費目：</t>
    <phoneticPr fontId="7"/>
  </si>
  <si>
    <t>自立訓練提供支援費</t>
  </si>
  <si>
    <r>
      <rPr>
        <b/>
        <sz val="9"/>
        <color rgb="FFFF0000"/>
        <rFont val="游ゴシック"/>
        <family val="3"/>
        <charset val="128"/>
      </rPr>
      <t>見本</t>
    </r>
    <r>
      <rPr>
        <b/>
        <sz val="9"/>
        <rFont val="游ゴシック"/>
        <family val="3"/>
        <charset val="128"/>
      </rPr>
      <t xml:space="preserve"> 研修等参加計画書&lt;公共交通機関を使用する場合&gt;</t>
    </r>
    <rPh sb="0" eb="2">
      <t>ミホン</t>
    </rPh>
    <rPh sb="6" eb="8">
      <t>サンカ</t>
    </rPh>
    <rPh sb="8" eb="10">
      <t>ケイカク</t>
    </rPh>
    <rPh sb="10" eb="11">
      <t>ショ</t>
    </rPh>
    <phoneticPr fontId="5"/>
  </si>
  <si>
    <t>社会福祉法人国交会自動車苑　
千代田リハビリテーションセンター</t>
    <phoneticPr fontId="5"/>
  </si>
  <si>
    <t>理事長　国土　太郎</t>
    <phoneticPr fontId="5"/>
  </si>
  <si>
    <t>研修、講演会等の概要</t>
    <phoneticPr fontId="5"/>
  </si>
  <si>
    <t>①</t>
    <phoneticPr fontId="6"/>
  </si>
  <si>
    <t>研修、講演会等の名称</t>
    <phoneticPr fontId="5"/>
  </si>
  <si>
    <t>：</t>
    <phoneticPr fontId="5"/>
  </si>
  <si>
    <t>サービス管理責任者更新研修</t>
    <rPh sb="4" eb="6">
      <t>カンリ</t>
    </rPh>
    <rPh sb="6" eb="8">
      <t>セキニン</t>
    </rPh>
    <rPh sb="8" eb="9">
      <t>シャ</t>
    </rPh>
    <rPh sb="9" eb="11">
      <t>コウシン</t>
    </rPh>
    <rPh sb="11" eb="13">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</si>
  <si>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</si>
  <si>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</si>
  <si>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</si>
  <si>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</si>
  <si>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</si>
  <si>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</si>
  <si>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</si>
  <si>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療護センター</t>
    <rPh sb="0" eb="2">
      <t>リョウゴ</t>
    </rPh>
    <phoneticPr fontId="5"/>
  </si>
  <si>
    <t>（住　　　所）</t>
    <rPh sb="1" eb="2">
      <t>ジュウ</t>
    </rPh>
    <rPh sb="5" eb="6">
      <t>ジョ</t>
    </rPh>
    <phoneticPr fontId="6"/>
  </si>
  <si>
    <t>愛知県名古屋市〇〇〇〇</t>
    <rPh sb="0" eb="3">
      <t>アイチケン</t>
    </rPh>
    <rPh sb="3" eb="7">
      <t>ナゴヤシ</t>
    </rPh>
    <phoneticPr fontId="5"/>
  </si>
  <si>
    <t>④</t>
    <phoneticPr fontId="6"/>
  </si>
  <si>
    <t>参加者（役職、氏名）</t>
    <phoneticPr fontId="5"/>
  </si>
  <si>
    <t>（役職A）</t>
    <rPh sb="1" eb="3">
      <t>ヤクショク</t>
    </rPh>
    <phoneticPr fontId="6"/>
  </si>
  <si>
    <t>各種福祉士</t>
    <rPh sb="0" eb="2">
      <t>カクシュ</t>
    </rPh>
    <rPh sb="2" eb="5">
      <t>フクシシ</t>
    </rPh>
    <phoneticPr fontId="5"/>
  </si>
  <si>
    <t>（氏名A）</t>
    <rPh sb="1" eb="3">
      <t>シメイ</t>
    </rPh>
    <phoneticPr fontId="6"/>
  </si>
  <si>
    <t>山田　学</t>
    <rPh sb="0" eb="2">
      <t>ヤマダ</t>
    </rPh>
    <rPh sb="3" eb="4">
      <t>ガク</t>
    </rPh>
    <phoneticPr fontId="5"/>
  </si>
  <si>
    <t>（役職B）</t>
    <phoneticPr fontId="5"/>
  </si>
  <si>
    <t>（氏名B）</t>
    <phoneticPr fontId="5"/>
  </si>
  <si>
    <t>（役職C）</t>
    <phoneticPr fontId="5"/>
  </si>
  <si>
    <t>（氏名C）</t>
    <phoneticPr fontId="5"/>
  </si>
  <si>
    <t>⑤</t>
    <phoneticPr fontId="6"/>
  </si>
  <si>
    <t>研修、講演会等の内容：</t>
    <phoneticPr fontId="5"/>
  </si>
  <si>
    <t>　別紙参照
（※研修、講演会等の開催案内や概要、配布資料等を提出すること。）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テイシュツ</t>
    </rPh>
    <phoneticPr fontId="6"/>
  </si>
  <si>
    <t>⑥</t>
    <phoneticPr fontId="6"/>
  </si>
  <si>
    <t>当該研修により期待される高次脳機能障害者の社会復帰促進への効果</t>
    <phoneticPr fontId="5"/>
  </si>
  <si>
    <t>　障害福祉サービスの提供において利用者の社会復帰支援を実施するにあたり、必要な知識取得機会及び資格として県が実施している研修であり、特にサービス管理責任者更新研修は県内全域から福祉サービス事業所でサービス管理責任者を担ってる方々が集まる場として貴重な情報交換として自立訓練の広報活動を行っている。また地域と情報を共有することで連携体系を構築することができ、利用者の地域への選択の幅が広がり社会復帰促進の効果が期待できる</t>
    <phoneticPr fontId="6"/>
  </si>
  <si>
    <t>研修、講演会等の旅行行程</t>
    <phoneticPr fontId="5"/>
  </si>
  <si>
    <t>別紙「行程表及び旅費積算書」のとおり</t>
    <rPh sb="0" eb="2">
      <t>ベッシ</t>
    </rPh>
    <phoneticPr fontId="5"/>
  </si>
  <si>
    <t>研修、講演会等の参加に要する経費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</si>
  <si>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</si>
  <si>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</si>
  <si>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</si>
  <si>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</si>
  <si>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</si>
  <si>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</si>
  <si>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</si>
  <si>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※参加費等の根拠は、見積書等のとおり</t>
    <rPh sb="1" eb="4">
      <t>サンカヒ</t>
    </rPh>
    <rPh sb="4" eb="5">
      <t>トウ</t>
    </rPh>
    <rPh sb="6" eb="8">
      <t>コンキョ</t>
    </rPh>
    <rPh sb="10" eb="13">
      <t>ミツモリショ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</si>
  <si>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</si>
  <si>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</si>
  <si>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参加する研修、講演会等の旅行行程が複数ある場合には、原則として、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</si>
  <si>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</si>
  <si>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</si>
  <si>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</si>
  <si>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</si>
  <si>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</si>
  <si>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
包括宿泊費</t>
    <rPh sb="4" eb="6">
      <t>リョウキン</t>
    </rPh>
    <rPh sb="8" eb="10">
      <t>ホウカツ</t>
    </rPh>
    <rPh sb="10" eb="13">
      <t>シュクハクヒ</t>
    </rPh>
    <phoneticPr fontId="5"/>
  </si>
  <si>
    <t>夕食の有無</t>
    <phoneticPr fontId="5"/>
  </si>
  <si>
    <t>なし</t>
  </si>
  <si>
    <t>朝食の有無</t>
    <phoneticPr fontId="5"/>
  </si>
  <si>
    <t>あり</t>
  </si>
  <si>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</si>
  <si>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</si>
  <si>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</si>
  <si>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</si>
  <si>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宿泊費</t>
    <rPh sb="0" eb="3">
      <t>シュクハクヒ</t>
    </rPh>
    <phoneticPr fontId="5"/>
  </si>
  <si>
    <t>宿泊手当</t>
    <rPh sb="0" eb="2">
      <t>シュクハク</t>
    </rPh>
    <rPh sb="2" eb="4">
      <t>テアテ</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</si>
  <si>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</si>
  <si>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</si>
  <si>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</si>
  <si>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</si>
  <si>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</si>
  <si>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</si>
  <si>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</si>
  <si>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</si>
  <si>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</si>
  <si>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</si>
  <si>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</si>
  <si>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</si>
  <si>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実費</t>
  </si>
  <si>
    <t>定額</t>
    <rPh sb="0" eb="2">
      <t>テイガク</t>
    </rPh>
    <phoneticPr fontId="5"/>
  </si>
  <si>
    <t>上限額</t>
  </si>
  <si>
    <t>km</t>
    <phoneticPr fontId="5"/>
  </si>
  <si>
    <t>円</t>
    <rPh sb="0" eb="1">
      <t>エン</t>
    </rPh>
    <phoneticPr fontId="5"/>
  </si>
  <si>
    <t>夜</t>
    <rPh sb="0" eb="1">
      <t>ヨル</t>
    </rPh>
    <phoneticPr fontId="5"/>
  </si>
  <si>
    <t>～</t>
  </si>
  <si>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</si>
  <si>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</si>
  <si>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</si>
  <si>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</si>
  <si>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</si>
  <si>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愛知県</t>
    <rPh sb="0" eb="3">
      <t>アイチケン</t>
    </rPh>
    <phoneticPr fontId="5"/>
  </si>
  <si>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</si>
  <si>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</si>
  <si>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</si>
  <si>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</si>
  <si>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実施する補助対象事業の費目：</t>
    <phoneticPr fontId="7"/>
  </si>
  <si>
    <t>研修等参加計画書&lt;公共交通機関を使用する場合&gt;</t>
    <rPh sb="3" eb="5">
      <t>サンカ</t>
    </rPh>
    <rPh sb="5" eb="7">
      <t>ケイカク</t>
    </rPh>
    <rPh sb="7" eb="8">
      <t>ショ</t>
    </rPh>
    <phoneticPr fontId="5"/>
  </si>
  <si>
    <t>１．</t>
    <phoneticPr fontId="5"/>
  </si>
  <si>
    <t>（氏名A）</t>
    <rPh sb="1" eb="3">
      <t>シメイ</t>
    </rPh>
    <phoneticPr fontId="5"/>
  </si>
  <si>
    <t>（氏名B）</t>
    <rPh sb="1" eb="3">
      <t>シメイ</t>
    </rPh>
    <phoneticPr fontId="5"/>
  </si>
  <si>
    <t>（氏名C）</t>
    <rPh sb="1" eb="3">
      <t>シメイ</t>
    </rPh>
    <phoneticPr fontId="5"/>
  </si>
  <si>
    <t>別紙参照
（※研修、講演会等の開催案内や概要、配布資料等を提出すること。）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テイシュツ</t>
    </rPh>
    <phoneticPr fontId="6"/>
  </si>
  <si>
    <t>２．</t>
    <phoneticPr fontId="5"/>
  </si>
  <si>
    <t>３．</t>
    <phoneticPr fontId="5"/>
  </si>
  <si>
    <t>行程表及び旅費積算書&lt;公共交通機関を使用する場合&gt;</t>
    <rPh sb="0" eb="3">
      <t>コウテイヒョウ</t>
    </rPh>
    <rPh sb="3" eb="4">
      <t>オヨ</t>
    </rPh>
    <rPh sb="5" eb="7">
      <t>リョヒ</t>
    </rPh>
    <rPh sb="7" eb="9">
      <t>セキサン</t>
    </rPh>
    <rPh sb="9" eb="10">
      <t>ショ</t>
    </rPh>
    <phoneticPr fontId="5"/>
  </si>
  <si>
    <t>地域連携支援費</t>
  </si>
  <si>
    <r>
      <rPr>
        <b/>
        <sz val="9"/>
        <color rgb="FFFF0000"/>
        <rFont val="游ゴシック"/>
        <family val="3"/>
        <charset val="128"/>
      </rPr>
      <t>見本</t>
    </r>
    <r>
      <rPr>
        <b/>
        <sz val="9"/>
        <rFont val="游ゴシック"/>
        <family val="3"/>
        <charset val="128"/>
      </rPr>
      <t xml:space="preserve"> 研修等参加計画書&lt;補助対象事業者所有の自家用車を使用する場合&gt;</t>
    </r>
    <rPh sb="0" eb="2">
      <t>ミホン</t>
    </rPh>
    <rPh sb="8" eb="10">
      <t>ケイカク</t>
    </rPh>
    <rPh sb="10" eb="11">
      <t>ショ</t>
    </rPh>
    <phoneticPr fontId="5"/>
  </si>
  <si>
    <t>社会福祉法人国交会自動車苑　
千代田リハビリテーションセンター</t>
    <rPh sb="15" eb="18">
      <t>チヨダ</t>
    </rPh>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</si>
  <si>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</si>
  <si>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東北療護センター</t>
    <rPh sb="0" eb="4">
      <t>トウホクリョウゴ</t>
    </rPh>
    <phoneticPr fontId="7"/>
  </si>
  <si>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7"/>
  </si>
  <si>
    <t>各種療法士</t>
    <rPh sb="0" eb="2">
      <t>カクシュ</t>
    </rPh>
    <rPh sb="2" eb="5">
      <t>リョウホウシ</t>
    </rPh>
    <phoneticPr fontId="5"/>
  </si>
  <si>
    <t>山田　学</t>
    <rPh sb="0" eb="2">
      <t>ヤマダ</t>
    </rPh>
    <rPh sb="3" eb="4">
      <t>マナ</t>
    </rPh>
    <phoneticPr fontId="5"/>
  </si>
  <si>
    <t>⑤研修、講演会等の内容：</t>
    <phoneticPr fontId="6"/>
  </si>
  <si>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6"/>
  </si>
  <si>
    <t>⑥当該出張により期待される高次脳機能障害者の社会復帰促進への効果</t>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</si>
  <si>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程表及び旅費積算書&lt;補助対象事業者所有の自家用車を使用する場合&gt;</t>
    </r>
    <rPh sb="0" eb="2">
      <t>ミホン</t>
    </rPh>
    <rPh sb="3" eb="6">
      <t>コウテイヒョウ</t>
    </rPh>
    <rPh sb="6" eb="7">
      <t>オヨ</t>
    </rPh>
    <rPh sb="8" eb="10">
      <t>リョヒ</t>
    </rPh>
    <rPh sb="10" eb="12">
      <t>セキサン</t>
    </rPh>
    <rPh sb="12" eb="13">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</si>
  <si>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</si>
  <si>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</si>
  <si>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ガソリン代</t>
    <rPh sb="4" eb="5">
      <t>ダイ</t>
    </rPh>
    <phoneticPr fontId="5"/>
  </si>
  <si>
    <t>雑費</t>
    <rPh sb="0" eb="2">
      <t>ザッピ</t>
    </rPh>
    <phoneticPr fontId="5"/>
  </si>
  <si>
    <t>宿泊費</t>
    <rPh sb="0" eb="2">
      <t>シュクハク</t>
    </rPh>
    <rPh sb="2" eb="3">
      <t>ヒ</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</si>
  <si>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</si>
  <si>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</si>
  <si>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</si>
  <si>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</si>
  <si>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夜数</t>
    <rPh sb="0" eb="1">
      <t>ヨル</t>
    </rPh>
    <rPh sb="1" eb="2">
      <t>スウ</t>
    </rPh>
    <phoneticPr fontId="5"/>
  </si>
  <si>
    <t>上限額</t>
    <rPh sb="0" eb="3">
      <t>ジョウゲンガク</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</si>
  <si>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</si>
  <si>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</si>
  <si>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</si>
  <si>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</si>
  <si>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</si>
  <si>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</si>
  <si>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</si>
  <si>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</si>
  <si>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宮城県</t>
    <rPh sb="0" eb="3">
      <t>ミヤギケン</t>
    </rPh>
    <phoneticPr fontId="5"/>
  </si>
  <si>
    <t>無</t>
  </si>
  <si>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</si>
  <si>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</si>
  <si>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</si>
  <si>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自家用車使用の経路書</t>
    <rPh sb="0" eb="4">
      <t>ジカヨウシャ</t>
    </rPh>
    <rPh sb="4" eb="6">
      <t>シヨウ</t>
    </rPh>
    <rPh sb="7" eb="9">
      <t>ケイロ</t>
    </rPh>
    <rPh sb="9" eb="10">
      <t>ショ</t>
    </rPh>
    <phoneticPr fontId="5"/>
  </si>
  <si>
    <t>自家用車使用に伴う雑費領収書</t>
    <phoneticPr fontId="5"/>
  </si>
  <si>
    <t>研修等参加計画書&lt;補助対象事業者所有の自家用車を使用する場合&gt;</t>
    <rPh sb="5" eb="8">
      <t>ケイカクショ</t>
    </rPh>
    <phoneticPr fontId="5"/>
  </si>
  <si>
    <t>別紙「旅行行程表及び旅費積算書」のとおり</t>
    <rPh sb="0" eb="2">
      <t>ベッシ</t>
    </rPh>
    <phoneticPr fontId="5"/>
  </si>
  <si>
    <t>※旅費の積算方法は、別紙「旅行行程表及び旅費積算書」のとおり</t>
    <rPh sb="1" eb="3">
      <t>リョヒ</t>
    </rPh>
    <rPh sb="4" eb="6">
      <t>セキサン</t>
    </rPh>
    <rPh sb="6" eb="8">
      <t>ホウホウ</t>
    </rPh>
    <rPh sb="10" eb="12">
      <t>ベッシ</t>
    </rPh>
    <phoneticPr fontId="5"/>
  </si>
  <si>
    <t>行程表及び旅費積算書&lt;補助対象事業者所有の自家用車を使用する場合&gt;</t>
    <rPh sb="0" eb="3">
      <t>コウテイヒョウ</t>
    </rPh>
    <rPh sb="3" eb="4">
      <t>オヨ</t>
    </rPh>
    <rPh sb="5" eb="7">
      <t>リョヒ</t>
    </rPh>
    <rPh sb="7" eb="9">
      <t>セキサン</t>
    </rPh>
    <rPh sb="9" eb="10">
      <t>ショ</t>
    </rPh>
    <phoneticPr fontId="5"/>
  </si>
  <si>
    <t>行政職</t>
    <rPh sb="0" eb="3">
      <t>ギョウセイショク</t>
    </rPh>
    <phoneticPr fontId="5"/>
  </si>
  <si>
    <t>役職</t>
    <rPh sb="0" eb="2">
      <t>ヤクショク</t>
    </rPh>
    <phoneticPr fontId="5"/>
  </si>
  <si>
    <t>分類</t>
    <rPh sb="0" eb="2">
      <t>ブンルイ</t>
    </rPh>
    <phoneticPr fontId="5"/>
  </si>
  <si>
    <t>宿泊手当</t>
    <rPh sb="0" eb="4">
      <t>シュクハクテアテ</t>
    </rPh>
    <phoneticPr fontId="5"/>
  </si>
  <si>
    <t>宿泊費(上限額)</t>
    <rPh sb="0" eb="2">
      <t>シュクハク</t>
    </rPh>
    <rPh sb="2" eb="3">
      <t>ヒ</t>
    </rPh>
    <rPh sb="4" eb="7">
      <t>ジョウゲンガク</t>
    </rPh>
    <phoneticPr fontId="5"/>
  </si>
  <si>
    <t>夕朝なし</t>
    <rPh sb="0" eb="1">
      <t>ユウ</t>
    </rPh>
    <rPh sb="1" eb="2">
      <t>アサ</t>
    </rPh>
    <phoneticPr fontId="5"/>
  </si>
  <si>
    <t>夕</t>
    <rPh sb="0" eb="1">
      <t>ユウ</t>
    </rPh>
    <phoneticPr fontId="5"/>
  </si>
  <si>
    <t>朝</t>
    <rPh sb="0" eb="1">
      <t>アサ</t>
    </rPh>
    <phoneticPr fontId="5"/>
  </si>
  <si>
    <t>夕朝あり</t>
    <rPh sb="0" eb="1">
      <t>ユウ</t>
    </rPh>
    <rPh sb="1" eb="2">
      <t>アサ</t>
    </rPh>
    <phoneticPr fontId="5"/>
  </si>
  <si>
    <t>北海道</t>
    <rPh sb="0" eb="3">
      <t>ホッカイドウ</t>
    </rPh>
    <phoneticPr fontId="5"/>
  </si>
  <si>
    <t>青森県</t>
    <rPh sb="0" eb="3">
      <t>アオモリケン</t>
    </rPh>
    <phoneticPr fontId="5"/>
  </si>
  <si>
    <t>岩手県</t>
    <rPh sb="0" eb="3">
      <t>イワテケン</t>
    </rPh>
    <phoneticPr fontId="5"/>
  </si>
  <si>
    <t>秋田県</t>
    <rPh sb="0" eb="3">
      <t>アキタケン</t>
    </rPh>
    <phoneticPr fontId="5"/>
  </si>
  <si>
    <t>山形県</t>
    <rPh sb="0" eb="3">
      <t>ヤマガタケン</t>
    </rPh>
    <phoneticPr fontId="5"/>
  </si>
  <si>
    <t>福島県</t>
    <rPh sb="0" eb="3">
      <t>フクシマケン</t>
    </rPh>
    <phoneticPr fontId="5"/>
  </si>
  <si>
    <t>茨城県</t>
    <rPh sb="0" eb="2">
      <t>イバラキ</t>
    </rPh>
    <rPh sb="2" eb="3">
      <t>ケン</t>
    </rPh>
    <phoneticPr fontId="5"/>
  </si>
  <si>
    <t>栃木県</t>
    <rPh sb="0" eb="2">
      <t>トチギ</t>
    </rPh>
    <rPh sb="2" eb="3">
      <t>ケン</t>
    </rPh>
    <phoneticPr fontId="5"/>
  </si>
  <si>
    <t>群馬県</t>
    <rPh sb="0" eb="2">
      <t>グンマ</t>
    </rPh>
    <rPh sb="2" eb="3">
      <t>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</si>
  <si>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</si>
  <si>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</si>
  <si>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</si>
  <si>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</si>
  <si>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</si>
  <si>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</si>
  <si>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</si>
  <si>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2">
      <t>フクイ</t>
    </rPh>
    <rPh sb="2" eb="3">
      <t>ケン</t>
    </rPh>
    <phoneticPr fontId="5"/>
  </si>
  <si>
    <t>山梨県</t>
    <rPh sb="0" eb="3">
      <t>ヤマナシケン</t>
    </rPh>
    <phoneticPr fontId="5"/>
  </si>
  <si>
    <t>長野県</t>
    <rPh sb="0" eb="3">
      <t>ナガノケン</t>
    </rPh>
    <phoneticPr fontId="5"/>
  </si>
  <si>
    <t>岐阜県</t>
    <rPh sb="0" eb="2">
      <t>ギフ</t>
    </rPh>
    <rPh sb="2" eb="3">
      <t>ケン</t>
    </rPh>
    <phoneticPr fontId="5"/>
  </si>
  <si>
    <t>静岡県</t>
    <rPh sb="0" eb="3">
      <t>シズオカケン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</si>
  <si>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</si>
  <si>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</si>
  <si>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</si>
  <si>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</si>
  <si>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</si>
  <si>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</si>
  <si>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</si>
  <si>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</si>
  <si>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</si>
  <si>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</si>
  <si>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</si>
  <si>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</si>
  <si>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</si>
  <si>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</si>
  <si>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2">
      <t>エヒメ</t>
    </rPh>
    <rPh sb="2" eb="3">
      <t>ケン</t>
    </rPh>
    <phoneticPr fontId="5"/>
  </si>
  <si>
    <t>高知県</t>
    <rPh sb="0" eb="3">
      <t>コウチケン</t>
    </rPh>
    <phoneticPr fontId="5"/>
  </si>
  <si>
    <t>福岡県</t>
    <rPh sb="0" eb="2">
      <t>フクオカ</t>
    </rPh>
    <rPh sb="2" eb="3">
      <t>ケン</t>
    </rPh>
    <phoneticPr fontId="5"/>
  </si>
  <si>
    <t>佐賀県</t>
    <rPh sb="0" eb="3">
      <t>サガケン</t>
    </rPh>
    <phoneticPr fontId="5"/>
  </si>
  <si>
    <t>長崎県</t>
    <rPh sb="0" eb="2">
      <t>ナガサキ</t>
    </rPh>
    <rPh sb="2" eb="3">
      <t>ケン</t>
    </rPh>
    <phoneticPr fontId="5"/>
  </si>
  <si>
    <t>熊本県</t>
    <rPh sb="0" eb="2">
      <t>クマモト</t>
    </rPh>
    <rPh sb="2" eb="3">
      <t>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</si>
  <si>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</si>
  <si>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</si>
  <si>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</si>
  <si>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</si>
  <si>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指定職</t>
    <rPh sb="0" eb="3">
      <t>シテイショク</t>
    </rPh>
    <phoneticPr fontId="5"/>
  </si>
  <si>
    <t>大学教授</t>
    <rPh sb="0" eb="2">
      <t>ダイガク</t>
    </rPh>
    <rPh sb="2" eb="4">
      <t>キョウジュ</t>
    </rPh>
    <phoneticPr fontId="5"/>
  </si>
  <si>
    <t>①</t>
    <phoneticPr fontId="5"/>
  </si>
  <si>
    <t>院長</t>
    <rPh sb="0" eb="2">
      <t>インチョウ</t>
    </rPh>
    <phoneticPr fontId="5"/>
  </si>
  <si>
    <t>副院長</t>
    <rPh sb="0" eb="3">
      <t>フクインチョウ</t>
    </rPh>
    <phoneticPr fontId="5"/>
  </si>
  <si>
    <t>理事長</t>
    <rPh sb="0" eb="3">
      <t>リジチョウ</t>
    </rPh>
    <phoneticPr fontId="5"/>
  </si>
  <si>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</si>
  <si>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</si>
  <si>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</si>
  <si>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</si>
  <si>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</si>
  <si>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医師</t>
    <rPh sb="0" eb="2">
      <t>イシ</t>
    </rPh>
    <phoneticPr fontId="5"/>
  </si>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</sst>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0"/>
    <numFmt numFmtId="182" formatCode="0_);[Red]\(0\)"/>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42">
    <xf numFmtId="0" fontId="0" fillId="0" borderId="0" xfId="0">
      <alignment vertical="center"/>
    </xf>
    <xf numFmtId="0" fontId="9" fillId="0" borderId="0" xfId="6" applyFont="1" applyAlignment="1">
      <alignment horizontal="left" vertical="center"/>
    </xf>
    <xf numFmtId="0" fontId="10" fillId="0" borderId="0" xfId="7" applyFont="1">
      <alignment vertical="center"/>
    </xf>
    <xf numFmtId="0" fontId="10" fillId="0" borderId="0" xfId="7" applyFont="1" applyAlignment="1">
      <alignment horizontal="justify" vertical="center"/>
    </xf>
    <xf numFmtId="0" fontId="10" fillId="0" borderId="0" xfId="7" applyFont="1" applyAlignment="1">
      <alignment horizontal="center" vertical="center"/>
    </xf>
    <xf numFmtId="0" fontId="10" fillId="0" borderId="0" xfId="0" applyFont="1">
      <alignment vertical="center"/>
    </xf>
    <xf numFmtId="0" fontId="10" fillId="0" borderId="0" xfId="7" applyFont="1" applyAlignment="1">
      <alignment vertical="top" wrapText="1"/>
    </xf>
    <xf numFmtId="0" fontId="10" fillId="0" borderId="0" xfId="7" applyFont="1" applyAlignment="1">
      <alignment vertical="center" shrinkToFit="1"/>
    </xf>
    <xf numFmtId="0" fontId="10" fillId="0" borderId="0" xfId="6" applyFont="1">
      <alignment vertical="center"/>
    </xf>
    <xf numFmtId="0" fontId="9" fillId="0" borderId="0" xfId="0" applyFont="1">
      <alignment vertical="center"/>
    </xf>
    <xf numFmtId="0" fontId="9" fillId="0" borderId="1"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shrinkToFit="1"/>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vertical="center"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0" fontId="10" fillId="0" borderId="6" xfId="0" applyFont="1" applyBorder="1" applyAlignment="1">
      <alignment vertical="center" shrinkToFit="1"/>
    </xf>
    <xf numFmtId="0" fontId="10" fillId="0" borderId="0" xfId="7" quotePrefix="1" applyFont="1">
      <alignment vertical="center"/>
    </xf>
    <xf numFmtId="0" fontId="8" fillId="0" borderId="6" xfId="0" applyFont="1" applyBorder="1" applyAlignment="1">
      <alignment horizontal="center" vertical="center"/>
    </xf>
    <xf numFmtId="0" fontId="8" fillId="0" borderId="0" xfId="0" applyFont="1">
      <alignment vertical="center"/>
    </xf>
    <xf numFmtId="0" fontId="8" fillId="0" borderId="6" xfId="0" applyFont="1" applyBorder="1">
      <alignment vertical="center"/>
    </xf>
    <xf numFmtId="38" fontId="8" fillId="0" borderId="6"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6" xfId="0" applyFont="1" applyFill="1" applyBorder="1">
      <alignment vertical="center"/>
    </xf>
    <xf numFmtId="0" fontId="8" fillId="2" borderId="6" xfId="0" applyFont="1" applyFill="1" applyBorder="1" applyAlignment="1">
      <alignment horizontal="center" vertical="center"/>
    </xf>
    <xf numFmtId="38" fontId="8" fillId="2" borderId="6" xfId="1" applyFont="1" applyFill="1" applyBorder="1" applyAlignment="1" applyProtection="1">
      <alignment vertical="center"/>
    </xf>
    <xf numFmtId="0" fontId="8" fillId="0" borderId="0" xfId="0" applyFont="1" applyAlignment="1">
      <alignment horizontal="center" vertical="center"/>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0" fontId="10" fillId="2" borderId="33"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0" fontId="10" fillId="0" borderId="0" xfId="7" applyFont="1" applyAlignment="1">
      <alignment horizontal="left" vertical="center"/>
    </xf>
    <xf numFmtId="0" fontId="10" fillId="0" borderId="0" xfId="7" applyFont="1" applyAlignment="1">
      <alignment horizontal="left" vertical="center" wrapText="1"/>
    </xf>
    <xf numFmtId="0" fontId="10" fillId="0" borderId="0" xfId="7" applyFont="1" applyAlignment="1">
      <alignment horizontal="left" vertical="top" wrapText="1"/>
    </xf>
    <xf numFmtId="0" fontId="10" fillId="0" borderId="0" xfId="6" applyFont="1" applyAlignment="1">
      <alignment horizontal="left" vertical="center"/>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13" xfId="0" applyNumberFormat="1" applyFont="1" applyBorder="1" applyAlignment="1" applyProtection="1">
      <alignment vertical="center" shrinkToFit="1"/>
      <protection locked="0"/>
    </xf>
    <xf numFmtId="0" fontId="10" fillId="0" borderId="0" xfId="8" applyFont="1">
      <alignment vertical="center"/>
    </xf>
    <xf numFmtId="0" fontId="10" fillId="0" borderId="0" xfId="8" applyFont="1" applyAlignment="1">
      <alignment horizontal="left" vertical="center"/>
    </xf>
    <xf numFmtId="0" fontId="10" fillId="0" borderId="0" xfId="8" applyFont="1" applyAlignment="1">
      <alignment horizontal="justify" vertical="center"/>
    </xf>
    <xf numFmtId="0" fontId="10"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0" applyFont="1">
      <alignment vertical="center"/>
    </xf>
    <xf numFmtId="0" fontId="10" fillId="0" borderId="0" xfId="8" quotePrefix="1" applyFont="1">
      <alignment vertical="center"/>
    </xf>
    <xf numFmtId="0" fontId="10" fillId="0" borderId="0" xfId="8" applyFont="1" applyAlignment="1">
      <alignment vertical="center" shrinkToFit="1"/>
    </xf>
    <xf numFmtId="179" fontId="10" fillId="0" borderId="0" xfId="8" applyNumberFormat="1"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10" fillId="0" borderId="0" xfId="8" applyFont="1" applyAlignment="1">
      <alignment horizontal="left" vertical="center" wrapText="1"/>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5" xfId="1" applyFont="1" applyFill="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10" xfId="0" applyFont="1" applyBorder="1" applyAlignment="1">
      <alignment horizontal="center" vertical="center" wrapText="1" shrinkToFit="1"/>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6" xfId="0" applyFont="1" applyBorder="1" applyAlignment="1">
      <alignment horizontal="center" vertical="center" shrinkToFit="1"/>
    </xf>
    <xf numFmtId="0" fontId="13" fillId="0" borderId="27" xfId="0" applyFont="1" applyBorder="1" applyAlignment="1">
      <alignment horizontal="right" vertical="top" shrinkToFit="1"/>
    </xf>
    <xf numFmtId="0" fontId="13" fillId="0" borderId="29" xfId="0" applyFont="1" applyBorder="1" applyAlignment="1">
      <alignment horizontal="right" vertical="top" wrapText="1" shrinkToFit="1"/>
    </xf>
    <xf numFmtId="0" fontId="13" fillId="0" borderId="31" xfId="0" applyFont="1" applyBorder="1" applyAlignment="1">
      <alignment horizontal="right" vertical="top" shrinkToFit="1"/>
    </xf>
    <xf numFmtId="0" fontId="13" fillId="0" borderId="31" xfId="0" applyFont="1" applyBorder="1" applyAlignment="1">
      <alignment horizontal="right" vertical="top" wrapText="1" shrinkToFit="1"/>
    </xf>
    <xf numFmtId="0" fontId="13" fillId="0" borderId="28" xfId="0" applyFont="1" applyBorder="1" applyAlignment="1">
      <alignment horizontal="right" vertical="top" wrapText="1"/>
    </xf>
    <xf numFmtId="0" fontId="13" fillId="0" borderId="28" xfId="0" applyFont="1" applyBorder="1" applyAlignment="1">
      <alignment horizontal="right" vertical="top"/>
    </xf>
    <xf numFmtId="0" fontId="13" fillId="0" borderId="28" xfId="0" applyFont="1" applyBorder="1" applyAlignment="1">
      <alignment horizontal="right" vertical="top" wrapText="1" shrinkToFit="1"/>
    </xf>
    <xf numFmtId="0" fontId="13" fillId="0" borderId="32" xfId="0" applyFont="1" applyBorder="1" applyAlignment="1">
      <alignment horizontal="right" vertical="top" shrinkToFit="1"/>
    </xf>
    <xf numFmtId="0" fontId="10" fillId="0" borderId="0" xfId="0" applyFont="1" applyAlignment="1">
      <alignment horizontal="right" vertical="top"/>
    </xf>
    <xf numFmtId="14" fontId="13" fillId="0" borderId="21" xfId="0" applyNumberFormat="1" applyFont="1" applyBorder="1" applyAlignment="1">
      <alignment horizontal="center" vertical="center" shrinkToFit="1"/>
    </xf>
    <xf numFmtId="20" fontId="13" fillId="0" borderId="22" xfId="0" applyNumberFormat="1" applyFont="1" applyBorder="1" applyAlignment="1">
      <alignment horizontal="center" vertical="center" shrinkToFit="1"/>
    </xf>
    <xf numFmtId="0" fontId="13" fillId="0" borderId="23" xfId="0" applyFont="1" applyBorder="1" applyAlignment="1">
      <alignment horizontal="center" vertical="center" shrinkToFit="1"/>
    </xf>
    <xf numFmtId="20" fontId="13" fillId="0" borderId="23" xfId="0" applyNumberFormat="1" applyFont="1" applyBorder="1" applyAlignment="1">
      <alignment horizontal="center" vertical="center" shrinkToFit="1"/>
    </xf>
    <xf numFmtId="0" fontId="13" fillId="0" borderId="25" xfId="0" applyFont="1" applyBorder="1" applyAlignment="1">
      <alignment horizontal="justify" vertical="center" wrapText="1"/>
    </xf>
    <xf numFmtId="0" fontId="13" fillId="0" borderId="25" xfId="0" applyFont="1" applyBorder="1" applyAlignment="1">
      <alignment horizontal="right" vertical="center" shrinkToFit="1"/>
    </xf>
    <xf numFmtId="180" fontId="13" fillId="2" borderId="21" xfId="1" applyNumberFormat="1" applyFont="1" applyFill="1" applyBorder="1" applyAlignment="1">
      <alignment vertical="center" shrinkToFit="1"/>
    </xf>
    <xf numFmtId="180" fontId="13" fillId="2" borderId="24" xfId="1" applyNumberFormat="1" applyFont="1" applyFill="1" applyBorder="1" applyAlignment="1">
      <alignment vertical="center" shrinkToFit="1"/>
    </xf>
    <xf numFmtId="180" fontId="13" fillId="2" borderId="44" xfId="1" applyNumberFormat="1" applyFont="1" applyFill="1" applyBorder="1" applyAlignment="1">
      <alignment vertical="center" shrinkToFit="1"/>
    </xf>
    <xf numFmtId="20" fontId="13" fillId="0" borderId="13" xfId="0" applyNumberFormat="1" applyFont="1" applyBorder="1" applyAlignment="1">
      <alignment horizontal="center" vertical="center" shrinkToFit="1"/>
    </xf>
    <xf numFmtId="0" fontId="13" fillId="0" borderId="14" xfId="0" applyFont="1" applyBorder="1" applyAlignment="1">
      <alignment horizontal="center" vertical="center" shrinkToFit="1"/>
    </xf>
    <xf numFmtId="20" fontId="13" fillId="0" borderId="14" xfId="0" applyNumberFormat="1" applyFont="1" applyBorder="1" applyAlignment="1">
      <alignment horizontal="center" vertical="center" shrinkToFit="1"/>
    </xf>
    <xf numFmtId="0" fontId="13" fillId="0" borderId="6" xfId="0" applyFont="1" applyBorder="1" applyAlignment="1">
      <alignment horizontal="justify" vertical="center" wrapText="1"/>
    </xf>
    <xf numFmtId="181" fontId="13" fillId="0" borderId="6" xfId="0" applyNumberFormat="1" applyFont="1" applyBorder="1" applyAlignment="1">
      <alignment horizontal="right" vertical="center" shrinkToFit="1"/>
    </xf>
    <xf numFmtId="180" fontId="13" fillId="2" borderId="5" xfId="1" applyNumberFormat="1" applyFont="1" applyFill="1" applyBorder="1" applyAlignment="1">
      <alignment vertical="center" shrinkToFit="1"/>
    </xf>
    <xf numFmtId="14" fontId="13" fillId="0" borderId="5" xfId="0" applyNumberFormat="1" applyFont="1" applyBorder="1" applyAlignment="1">
      <alignment horizontal="center" vertical="center" shrinkToFit="1"/>
    </xf>
    <xf numFmtId="0" fontId="13" fillId="0" borderId="6" xfId="0" applyFont="1" applyBorder="1" applyAlignment="1">
      <alignment vertical="center" wrapText="1"/>
    </xf>
    <xf numFmtId="0" fontId="13" fillId="0" borderId="6" xfId="0" applyFont="1" applyBorder="1" applyAlignment="1">
      <alignment horizontal="right" vertical="center" shrinkToFit="1"/>
    </xf>
    <xf numFmtId="180" fontId="13" fillId="2" borderId="19" xfId="0" applyNumberFormat="1" applyFont="1" applyFill="1" applyBorder="1" applyAlignment="1">
      <alignment horizontal="right" vertical="center"/>
    </xf>
    <xf numFmtId="180" fontId="13" fillId="2" borderId="19" xfId="1" applyNumberFormat="1" applyFont="1" applyFill="1" applyBorder="1" applyAlignment="1">
      <alignment vertical="center" shrinkToFit="1"/>
    </xf>
    <xf numFmtId="180" fontId="13" fillId="2" borderId="45"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0" fontId="10" fillId="0" borderId="0" xfId="9" applyFont="1" applyAlignment="1">
      <alignment horizontal="left" vertical="center"/>
    </xf>
    <xf numFmtId="0" fontId="10" fillId="0" borderId="0" xfId="9" applyFont="1" applyAlignment="1">
      <alignment horizontal="justify" vertical="center"/>
    </xf>
    <xf numFmtId="0" fontId="10" fillId="0" borderId="0" xfId="9" applyFont="1" applyAlignment="1">
      <alignment horizontal="center" vertical="center"/>
    </xf>
    <xf numFmtId="0" fontId="13" fillId="0" borderId="0" xfId="9" applyFont="1" applyAlignment="1">
      <alignment horizontal="center" vertical="center"/>
    </xf>
    <xf numFmtId="0" fontId="13" fillId="0" borderId="0" xfId="9" applyFont="1" applyAlignment="1">
      <alignment horizontal="justify" vertical="center"/>
    </xf>
    <xf numFmtId="0" fontId="13" fillId="0" borderId="0" xfId="9" applyFont="1">
      <alignment vertical="center"/>
    </xf>
    <xf numFmtId="0" fontId="10" fillId="0" borderId="0" xfId="9" quotePrefix="1" applyFont="1">
      <alignment vertical="center"/>
    </xf>
    <xf numFmtId="0" fontId="10" fillId="0" borderId="0" xfId="9" applyFont="1" applyAlignment="1">
      <alignment vertical="center" shrinkToFit="1"/>
    </xf>
    <xf numFmtId="179" fontId="10" fillId="0" borderId="0" xfId="9" applyNumberFormat="1" applyFont="1">
      <alignment vertical="center"/>
    </xf>
    <xf numFmtId="0" fontId="10" fillId="0" borderId="0" xfId="9" applyFont="1" applyAlignment="1">
      <alignment vertical="top" wrapText="1"/>
    </xf>
    <xf numFmtId="0" fontId="10" fillId="0" borderId="0" xfId="9" applyFont="1" applyAlignment="1">
      <alignment horizontal="left" vertical="top" wrapText="1"/>
    </xf>
    <xf numFmtId="0" fontId="10" fillId="0" borderId="0" xfId="9" applyFont="1" applyAlignment="1">
      <alignment horizontal="left" vertical="center" wrapText="1"/>
    </xf>
    <xf numFmtId="14" fontId="13" fillId="0" borderId="21" xfId="0" applyNumberFormat="1" applyFont="1" applyBorder="1" applyAlignment="1" applyProtection="1">
      <alignment horizontal="center" vertical="center" shrinkToFit="1"/>
      <protection locked="0"/>
    </xf>
    <xf numFmtId="20" fontId="13" fillId="0" borderId="22" xfId="0" applyNumberFormat="1" applyFont="1" applyBorder="1" applyAlignment="1" applyProtection="1">
      <alignment horizontal="center" vertical="center" shrinkToFit="1"/>
      <protection locked="0"/>
    </xf>
    <xf numFmtId="20" fontId="13" fillId="0" borderId="23"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justify" vertical="center" wrapText="1"/>
      <protection locked="0"/>
    </xf>
    <xf numFmtId="0" fontId="13" fillId="0" borderId="25" xfId="0" applyFont="1" applyBorder="1" applyAlignment="1" applyProtection="1">
      <alignment horizontal="right" vertical="center" shrinkToFit="1"/>
      <protection locked="0"/>
    </xf>
    <xf numFmtId="0" fontId="13" fillId="0" borderId="22" xfId="0" applyFont="1" applyBorder="1" applyAlignment="1" applyProtection="1">
      <alignment horizontal="center" vertical="center" shrinkToFit="1"/>
      <protection locked="0"/>
    </xf>
    <xf numFmtId="20" fontId="13" fillId="0" borderId="13" xfId="0" applyNumberFormat="1" applyFont="1" applyBorder="1" applyAlignment="1" applyProtection="1">
      <alignment horizontal="center" vertical="center" shrinkToFit="1"/>
      <protection locked="0"/>
    </xf>
    <xf numFmtId="20" fontId="13" fillId="0" borderId="14" xfId="0" applyNumberFormat="1" applyFont="1" applyBorder="1" applyAlignment="1" applyProtection="1">
      <alignment horizontal="center" vertical="center" shrinkToFit="1"/>
      <protection locked="0"/>
    </xf>
    <xf numFmtId="0" fontId="13" fillId="0" borderId="6" xfId="0" applyFont="1" applyBorder="1" applyAlignment="1" applyProtection="1">
      <alignment horizontal="justify" vertical="center" wrapText="1"/>
      <protection locked="0"/>
    </xf>
    <xf numFmtId="181" fontId="13" fillId="0" borderId="6" xfId="0" applyNumberFormat="1" applyFont="1" applyBorder="1" applyAlignment="1" applyProtection="1">
      <alignment horizontal="right" vertical="center" shrinkToFit="1"/>
      <protection locked="0"/>
    </xf>
    <xf numFmtId="180" fontId="13" fillId="0" borderId="6" xfId="1" applyNumberFormat="1" applyFont="1" applyFill="1" applyBorder="1" applyAlignment="1" applyProtection="1">
      <alignment vertical="center" shrinkToFit="1"/>
      <protection locked="0"/>
    </xf>
    <xf numFmtId="14" fontId="13" fillId="0" borderId="5" xfId="0" applyNumberFormat="1" applyFont="1" applyBorder="1" applyAlignment="1" applyProtection="1">
      <alignment horizontal="center" vertical="center" shrinkToFit="1"/>
      <protection locked="0"/>
    </xf>
    <xf numFmtId="0" fontId="13" fillId="0" borderId="6" xfId="0" applyFont="1" applyBorder="1" applyAlignment="1" applyProtection="1">
      <alignment vertical="center" wrapText="1"/>
      <protection locked="0"/>
    </xf>
    <xf numFmtId="0" fontId="13" fillId="0" borderId="6" xfId="0" applyFont="1" applyBorder="1" applyAlignment="1" applyProtection="1">
      <alignment horizontal="right" vertical="center" shrinkToFit="1"/>
      <protection locked="0"/>
    </xf>
    <xf numFmtId="0" fontId="13" fillId="0" borderId="39" xfId="0" applyFont="1" applyBorder="1" applyAlignment="1">
      <alignment horizontal="center" vertical="center"/>
    </xf>
    <xf numFmtId="0" fontId="13" fillId="0" borderId="15" xfId="0" applyFont="1" applyBorder="1" applyAlignment="1">
      <alignment horizontal="center" vertical="center" shrinkToFit="1"/>
    </xf>
    <xf numFmtId="0" fontId="10" fillId="0" borderId="0" xfId="0" applyFont="1" applyAlignment="1">
      <alignment horizontal="left" vertical="top"/>
    </xf>
    <xf numFmtId="0" fontId="13" fillId="0" borderId="35" xfId="0" applyFont="1" applyBorder="1" applyAlignment="1">
      <alignment horizontal="center" vertical="center" shrinkToFit="1"/>
    </xf>
    <xf numFmtId="38" fontId="8" fillId="0" borderId="6" xfId="1" applyFont="1" applyFill="1" applyBorder="1" applyAlignment="1" applyProtection="1">
      <alignment vertical="center"/>
    </xf>
    <xf numFmtId="0" fontId="13" fillId="0" borderId="25" xfId="0" applyFont="1" applyBorder="1" applyAlignment="1">
      <alignment horizontal="center" vertical="center" shrinkToFit="1"/>
    </xf>
    <xf numFmtId="180" fontId="13" fillId="2" borderId="17" xfId="1" applyNumberFormat="1" applyFont="1" applyFill="1" applyBorder="1" applyAlignment="1">
      <alignment vertical="center" shrinkToFit="1"/>
    </xf>
    <xf numFmtId="180" fontId="13" fillId="2" borderId="39" xfId="1" applyNumberFormat="1" applyFont="1" applyFill="1" applyBorder="1" applyAlignment="1">
      <alignment vertical="center" shrinkToFit="1"/>
    </xf>
    <xf numFmtId="180" fontId="13" fillId="2" borderId="34" xfId="1" applyNumberFormat="1" applyFont="1" applyFill="1" applyBorder="1" applyAlignment="1">
      <alignment vertical="center" shrinkToFit="1"/>
    </xf>
    <xf numFmtId="180" fontId="13" fillId="0" borderId="22" xfId="1" applyNumberFormat="1" applyFont="1" applyFill="1" applyBorder="1" applyAlignment="1" applyProtection="1">
      <alignment vertical="center" shrinkToFit="1"/>
      <protection locked="0"/>
    </xf>
    <xf numFmtId="180" fontId="13" fillId="2" borderId="25" xfId="1" applyNumberFormat="1" applyFont="1" applyFill="1" applyBorder="1" applyAlignment="1">
      <alignment vertical="center" shrinkToFit="1"/>
    </xf>
    <xf numFmtId="180" fontId="13" fillId="2" borderId="15" xfId="1" applyNumberFormat="1" applyFont="1" applyFill="1" applyBorder="1" applyAlignment="1">
      <alignment vertical="center" shrinkToFit="1"/>
    </xf>
    <xf numFmtId="0" fontId="13" fillId="0" borderId="28" xfId="0" applyFont="1" applyBorder="1" applyAlignment="1">
      <alignment horizontal="right" vertical="top" shrinkToFit="1"/>
    </xf>
    <xf numFmtId="180" fontId="13" fillId="2" borderId="32" xfId="1" applyNumberFormat="1" applyFont="1" applyFill="1" applyBorder="1" applyAlignment="1">
      <alignment vertical="center" shrinkToFit="1"/>
    </xf>
    <xf numFmtId="180" fontId="13" fillId="0" borderId="48" xfId="1" applyNumberFormat="1" applyFont="1" applyFill="1" applyBorder="1" applyAlignment="1" applyProtection="1">
      <alignment vertical="center" shrinkToFit="1"/>
      <protection locked="0"/>
    </xf>
    <xf numFmtId="0" fontId="13" fillId="0" borderId="0" xfId="0" applyFont="1" applyAlignment="1">
      <alignment horizontal="left" vertical="center"/>
    </xf>
    <xf numFmtId="0" fontId="13" fillId="0" borderId="24" xfId="0" applyFont="1" applyBorder="1" applyAlignment="1">
      <alignment horizontal="center" vertical="center" shrinkToFit="1"/>
    </xf>
    <xf numFmtId="180" fontId="13" fillId="2" borderId="6" xfId="1" applyNumberFormat="1" applyFont="1" applyFill="1" applyBorder="1" applyAlignment="1">
      <alignment vertical="center" shrinkToFit="1"/>
    </xf>
    <xf numFmtId="180" fontId="13" fillId="0" borderId="21" xfId="1" applyNumberFormat="1" applyFont="1" applyFill="1" applyBorder="1" applyAlignment="1" applyProtection="1">
      <alignment vertical="center" shrinkToFit="1"/>
      <protection locked="0"/>
    </xf>
    <xf numFmtId="0" fontId="13" fillId="0" borderId="7"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0" xfId="0" applyFont="1" applyBorder="1" applyAlignment="1">
      <alignment horizontal="center" vertical="center"/>
    </xf>
    <xf numFmtId="0" fontId="13" fillId="0" borderId="5" xfId="0" applyFont="1" applyBorder="1" applyAlignment="1">
      <alignment horizontal="center" vertical="center" wrapText="1" shrinkToFit="1"/>
    </xf>
    <xf numFmtId="0" fontId="13" fillId="0" borderId="13"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5" xfId="0" applyFont="1" applyBorder="1" applyAlignment="1">
      <alignment horizontal="center" vertical="center" wrapText="1"/>
    </xf>
    <xf numFmtId="0" fontId="13" fillId="0" borderId="25" xfId="0" applyFont="1" applyBorder="1" applyAlignment="1">
      <alignment horizontal="center" vertical="center" wrapText="1" shrinkToFit="1"/>
    </xf>
    <xf numFmtId="0" fontId="13" fillId="0" borderId="26" xfId="0" applyFont="1" applyBorder="1" applyAlignment="1">
      <alignment horizontal="center" vertical="center" wrapText="1" shrinkToFit="1"/>
    </xf>
    <xf numFmtId="0" fontId="10" fillId="0" borderId="16" xfId="0" applyFont="1" applyBorder="1" applyAlignment="1">
      <alignment vertical="center" wrapText="1" shrinkToFit="1"/>
    </xf>
    <xf numFmtId="0" fontId="10" fillId="0" borderId="17" xfId="0" applyFont="1" applyBorder="1" applyAlignment="1" applyProtection="1">
      <alignment vertical="center" shrinkToFit="1"/>
      <protection locked="0"/>
    </xf>
    <xf numFmtId="0" fontId="10" fillId="0" borderId="17" xfId="0" applyFont="1" applyBorder="1" applyAlignment="1">
      <alignment vertical="center" wrapText="1" shrinkToFit="1"/>
    </xf>
    <xf numFmtId="0" fontId="10" fillId="0" borderId="45" xfId="0" applyFont="1" applyBorder="1" applyAlignment="1" applyProtection="1">
      <alignment vertical="center" shrinkToFit="1"/>
      <protection locked="0"/>
    </xf>
    <xf numFmtId="38" fontId="13" fillId="0" borderId="0" xfId="1" applyFont="1" applyFill="1" applyBorder="1" applyAlignment="1">
      <alignment vertical="center" wrapText="1" shrinkToFit="1"/>
    </xf>
    <xf numFmtId="38" fontId="13" fillId="0" borderId="1" xfId="1" applyFont="1" applyFill="1" applyBorder="1" applyAlignment="1">
      <alignment vertical="center" wrapText="1" shrinkToFit="1"/>
    </xf>
    <xf numFmtId="38" fontId="13" fillId="0" borderId="5" xfId="1" applyFont="1" applyFill="1" applyBorder="1" applyAlignment="1">
      <alignment horizontal="center" vertical="center" shrinkToFit="1"/>
    </xf>
    <xf numFmtId="180" fontId="13" fillId="0" borderId="13" xfId="1" applyNumberFormat="1" applyFont="1" applyFill="1" applyBorder="1" applyAlignment="1" applyProtection="1">
      <alignment vertical="center" shrinkToFit="1"/>
      <protection locked="0"/>
    </xf>
    <xf numFmtId="0" fontId="13" fillId="0" borderId="33" xfId="0" applyFont="1" applyBorder="1" applyAlignment="1">
      <alignment horizontal="right" vertical="top" shrinkToFit="1"/>
    </xf>
    <xf numFmtId="0" fontId="13" fillId="0" borderId="27" xfId="0" applyFont="1" applyBorder="1" applyAlignment="1">
      <alignment horizontal="right" vertical="center" shrinkToFit="1"/>
    </xf>
    <xf numFmtId="180" fontId="13" fillId="2" borderId="47" xfId="1" applyNumberFormat="1" applyFont="1" applyFill="1" applyBorder="1" applyAlignment="1">
      <alignment vertical="center" shrinkToFit="1"/>
    </xf>
    <xf numFmtId="180" fontId="13" fillId="2" borderId="16" xfId="1" applyNumberFormat="1" applyFont="1" applyFill="1" applyBorder="1" applyAlignment="1">
      <alignment vertical="center" shrinkToFit="1"/>
    </xf>
    <xf numFmtId="0" fontId="10" fillId="0" borderId="1" xfId="0" applyFont="1" applyBorder="1" applyAlignment="1">
      <alignment vertical="center" shrinkToFit="1"/>
    </xf>
    <xf numFmtId="180" fontId="13" fillId="0" borderId="50" xfId="1" applyNumberFormat="1" applyFont="1" applyFill="1" applyBorder="1" applyAlignment="1" applyProtection="1">
      <alignment vertical="center" shrinkToFit="1"/>
      <protection locked="0"/>
    </xf>
    <xf numFmtId="176" fontId="10" fillId="2" borderId="24" xfId="1" applyNumberFormat="1" applyFont="1" applyFill="1" applyBorder="1" applyAlignment="1">
      <alignment vertical="center" shrinkToFit="1"/>
    </xf>
    <xf numFmtId="176" fontId="10" fillId="2" borderId="15" xfId="1" applyNumberFormat="1" applyFont="1" applyFill="1" applyBorder="1" applyAlignment="1">
      <alignment vertical="center" shrinkToFit="1"/>
    </xf>
    <xf numFmtId="38" fontId="10" fillId="2" borderId="39" xfId="1" applyFont="1" applyFill="1" applyBorder="1" applyAlignment="1">
      <alignment horizontal="right" vertical="center" shrinkToFit="1"/>
    </xf>
    <xf numFmtId="38" fontId="10" fillId="0" borderId="26" xfId="1" applyFont="1" applyFill="1" applyBorder="1" applyAlignment="1" applyProtection="1">
      <alignment vertical="center" shrinkToFit="1"/>
      <protection locked="0"/>
    </xf>
    <xf numFmtId="38" fontId="10" fillId="0" borderId="7" xfId="1" applyFont="1" applyFill="1" applyBorder="1" applyAlignment="1" applyProtection="1">
      <alignment vertical="center" shrinkToFit="1"/>
      <protection locked="0"/>
    </xf>
    <xf numFmtId="38" fontId="10" fillId="2" borderId="20" xfId="1" applyFont="1" applyFill="1" applyBorder="1" applyAlignment="1">
      <alignment horizontal="right" vertical="center" shrinkToFit="1"/>
    </xf>
    <xf numFmtId="0" fontId="10" fillId="0" borderId="0" xfId="7" applyFont="1" applyAlignment="1">
      <alignment horizontal="left" vertical="top" wrapText="1"/>
    </xf>
    <xf numFmtId="0" fontId="10" fillId="0" borderId="0" xfId="7" applyFont="1" applyAlignment="1">
      <alignment horizontal="right" vertical="top" shrinkToFit="1"/>
    </xf>
    <xf numFmtId="0" fontId="10" fillId="0" borderId="0" xfId="7" applyFont="1" applyAlignment="1">
      <alignment horizontal="justify" vertical="top" wrapText="1"/>
    </xf>
    <xf numFmtId="0" fontId="10" fillId="0" borderId="37" xfId="6" applyFont="1" applyBorder="1" applyAlignment="1">
      <alignment horizontal="left" vertical="center" shrinkToFit="1"/>
    </xf>
    <xf numFmtId="0" fontId="10" fillId="0" borderId="37" xfId="7" applyFont="1" applyBorder="1" applyAlignment="1">
      <alignment horizontal="left" vertical="center"/>
    </xf>
    <xf numFmtId="0" fontId="10" fillId="0" borderId="0" xfId="7" applyFont="1" applyAlignment="1">
      <alignment horizontal="left" vertical="center"/>
    </xf>
    <xf numFmtId="178" fontId="10" fillId="0" borderId="0" xfId="7" applyNumberFormat="1" applyFont="1" applyAlignment="1">
      <alignment horizontal="center" vertical="top" shrinkToFit="1"/>
    </xf>
    <xf numFmtId="0" fontId="10" fillId="0" borderId="0" xfId="7" applyFont="1" applyAlignment="1">
      <alignment horizontal="center" vertical="top"/>
    </xf>
    <xf numFmtId="0" fontId="10" fillId="0" borderId="0" xfId="7" applyFont="1" applyAlignment="1">
      <alignment horizontal="center" vertical="top" shrinkToFit="1"/>
    </xf>
    <xf numFmtId="0" fontId="10" fillId="0" borderId="0" xfId="7" applyFont="1" applyAlignment="1">
      <alignment horizontal="center" vertical="top" wrapText="1"/>
    </xf>
    <xf numFmtId="0" fontId="10" fillId="0" borderId="0" xfId="7" applyFont="1" applyAlignment="1">
      <alignment horizontal="left" vertical="top" shrinkToFit="1"/>
    </xf>
    <xf numFmtId="178" fontId="10" fillId="0" borderId="0" xfId="7" applyNumberFormat="1" applyFont="1" applyAlignment="1">
      <alignment horizontal="center" vertical="top" wrapText="1"/>
    </xf>
    <xf numFmtId="0" fontId="10" fillId="0" borderId="0" xfId="7" applyFont="1" applyAlignment="1">
      <alignment horizontal="center" vertical="center" shrinkToFit="1"/>
    </xf>
    <xf numFmtId="0" fontId="10" fillId="0" borderId="37" xfId="7" applyFont="1" applyBorder="1" applyAlignment="1">
      <alignment horizontal="center" vertical="center"/>
    </xf>
    <xf numFmtId="177" fontId="10" fillId="0" borderId="0" xfId="7" applyNumberFormat="1" applyFont="1" applyAlignment="1">
      <alignment horizontal="center" vertical="center"/>
    </xf>
    <xf numFmtId="0" fontId="10" fillId="0" borderId="36" xfId="7" applyFont="1" applyBorder="1" applyAlignment="1">
      <alignment horizontal="center" vertical="center"/>
    </xf>
    <xf numFmtId="0" fontId="10" fillId="0" borderId="36" xfId="6" applyFont="1" applyBorder="1" applyAlignment="1">
      <alignment horizontal="left" vertical="center" shrinkToFit="1"/>
    </xf>
    <xf numFmtId="0" fontId="10" fillId="0" borderId="36" xfId="7" applyFont="1" applyBorder="1" applyAlignment="1">
      <alignment horizontal="left" vertical="center"/>
    </xf>
    <xf numFmtId="179" fontId="10" fillId="0" borderId="0" xfId="7" applyNumberFormat="1" applyFont="1" applyAlignment="1">
      <alignment horizontal="center" vertical="center"/>
    </xf>
    <xf numFmtId="20" fontId="10" fillId="0" borderId="0" xfId="7" applyNumberFormat="1" applyFont="1" applyAlignment="1">
      <alignment horizontal="center" vertical="center"/>
    </xf>
    <xf numFmtId="0" fontId="10" fillId="0" borderId="0" xfId="7" applyFont="1" applyAlignment="1">
      <alignment horizontal="left" vertical="center" shrinkToFit="1"/>
    </xf>
    <xf numFmtId="0" fontId="10" fillId="0" borderId="0" xfId="6" applyFont="1" applyAlignment="1">
      <alignment horizontal="center" vertical="center"/>
    </xf>
    <xf numFmtId="0" fontId="9" fillId="0" borderId="0" xfId="7" applyFont="1" applyAlignment="1">
      <alignment horizontal="center" vertical="center" wrapText="1"/>
    </xf>
    <xf numFmtId="0" fontId="9" fillId="0" borderId="0" xfId="7" applyFont="1" applyAlignment="1">
      <alignment horizontal="center" vertical="center"/>
    </xf>
    <xf numFmtId="0" fontId="10" fillId="0" borderId="0" xfId="7" applyFont="1" applyAlignment="1">
      <alignment horizontal="left"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left"/>
    </xf>
    <xf numFmtId="0" fontId="10" fillId="0" borderId="3" xfId="0" applyFont="1" applyBorder="1" applyAlignment="1">
      <alignment horizontal="left"/>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10" fillId="0" borderId="13"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2" xfId="0" applyFont="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38" fontId="9" fillId="2" borderId="19" xfId="0" applyNumberFormat="1"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10" fillId="2" borderId="41" xfId="0" applyFont="1" applyFill="1" applyBorder="1" applyAlignment="1">
      <alignment horizontal="left" vertical="center" shrinkToFi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9" fillId="0" borderId="18" xfId="0" applyFont="1" applyBorder="1" applyAlignment="1">
      <alignment horizontal="center" vertical="center" wrapText="1" shrinkToFit="1"/>
    </xf>
    <xf numFmtId="0" fontId="10" fillId="0" borderId="5" xfId="0" applyFont="1" applyBorder="1" applyAlignment="1">
      <alignment horizontal="center" vertical="center"/>
    </xf>
    <xf numFmtId="0" fontId="10" fillId="0" borderId="31"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0" xfId="0" applyFont="1" applyAlignment="1">
      <alignment horizontal="right" vertical="center"/>
    </xf>
    <xf numFmtId="0" fontId="10" fillId="2" borderId="0" xfId="0" applyFont="1" applyFill="1" applyAlignment="1">
      <alignment horizontal="left" vertical="center" shrinkToFit="1"/>
    </xf>
    <xf numFmtId="0" fontId="9" fillId="0" borderId="0" xfId="6"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0" fontId="9" fillId="0" borderId="0" xfId="6" applyFont="1" applyAlignment="1">
      <alignment horizontal="left" vertical="center"/>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8" xfId="0" applyFont="1" applyBorder="1" applyAlignment="1">
      <alignment horizontal="center" vertical="center" wrapText="1"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178" fontId="10" fillId="2" borderId="0" xfId="7" applyNumberFormat="1" applyFont="1" applyFill="1" applyAlignment="1">
      <alignment horizontal="center" vertical="top" shrinkToFit="1"/>
    </xf>
    <xf numFmtId="178" fontId="10" fillId="0" borderId="0" xfId="7" applyNumberFormat="1" applyFont="1" applyAlignment="1" applyProtection="1">
      <alignment horizontal="center" vertical="top" shrinkToFit="1"/>
      <protection locked="0"/>
    </xf>
    <xf numFmtId="0" fontId="10" fillId="0" borderId="0" xfId="7" applyFont="1" applyAlignment="1" applyProtection="1">
      <alignment horizontal="left" vertical="top" wrapText="1"/>
      <protection locked="0"/>
    </xf>
    <xf numFmtId="178" fontId="10" fillId="2" borderId="0" xfId="7" applyNumberFormat="1" applyFont="1" applyFill="1" applyAlignment="1">
      <alignment horizontal="center" vertical="top" wrapText="1"/>
    </xf>
    <xf numFmtId="179" fontId="10" fillId="0" borderId="0" xfId="7" applyNumberFormat="1" applyFont="1" applyAlignment="1" applyProtection="1">
      <alignment horizontal="center" vertical="center"/>
      <protection locked="0"/>
    </xf>
    <xf numFmtId="0" fontId="10" fillId="0" borderId="36" xfId="6" applyFont="1" applyBorder="1" applyAlignment="1" applyProtection="1">
      <alignment horizontal="left" vertical="center" shrinkToFit="1"/>
      <protection locked="0"/>
    </xf>
    <xf numFmtId="0" fontId="10" fillId="0" borderId="0" xfId="7" applyFont="1" applyAlignment="1" applyProtection="1">
      <alignment horizontal="left" vertical="center"/>
      <protection locked="0"/>
    </xf>
    <xf numFmtId="0" fontId="10" fillId="0" borderId="0" xfId="6" applyFont="1" applyAlignment="1" applyProtection="1">
      <alignment horizontal="center" vertical="center"/>
      <protection locked="0"/>
    </xf>
    <xf numFmtId="0" fontId="10" fillId="0" borderId="0" xfId="7" applyFont="1" applyAlignment="1" applyProtection="1">
      <alignment horizontal="justify" vertical="top" wrapText="1"/>
      <protection locked="0"/>
    </xf>
    <xf numFmtId="0" fontId="10" fillId="0" borderId="36" xfId="7" applyFont="1" applyBorder="1" applyAlignment="1" applyProtection="1">
      <alignment horizontal="left" vertical="center"/>
      <protection locked="0"/>
    </xf>
    <xf numFmtId="0" fontId="10" fillId="0" borderId="0" xfId="7" applyFont="1" applyAlignment="1" applyProtection="1">
      <alignment horizontal="left" vertical="center" wrapText="1"/>
      <protection locked="0"/>
    </xf>
    <xf numFmtId="20" fontId="10" fillId="0" borderId="0" xfId="7" applyNumberFormat="1" applyFont="1" applyAlignment="1" applyProtection="1">
      <alignment horizontal="center" vertical="center"/>
      <protection locked="0"/>
    </xf>
    <xf numFmtId="0" fontId="9" fillId="2" borderId="0" xfId="6" applyFont="1" applyFill="1" applyAlignment="1">
      <alignment horizontal="center" vertical="center"/>
    </xf>
    <xf numFmtId="0" fontId="10" fillId="0" borderId="0" xfId="9" applyFont="1" applyAlignment="1">
      <alignment horizontal="left" vertical="center"/>
    </xf>
    <xf numFmtId="0" fontId="10" fillId="0" borderId="0" xfId="8" applyFont="1" applyAlignment="1">
      <alignment horizontal="left" vertical="center"/>
    </xf>
    <xf numFmtId="0" fontId="10" fillId="0" borderId="0" xfId="8" applyFont="1" applyAlignment="1">
      <alignment horizontal="center" vertical="center"/>
    </xf>
    <xf numFmtId="0" fontId="9" fillId="0" borderId="0" xfId="8" applyFont="1" applyAlignment="1">
      <alignment horizontal="center" vertical="center"/>
    </xf>
    <xf numFmtId="0" fontId="10" fillId="0" borderId="0" xfId="9" applyFont="1" applyAlignment="1">
      <alignment horizontal="left" vertical="center" wrapText="1"/>
    </xf>
    <xf numFmtId="0" fontId="10" fillId="0" borderId="0" xfId="8" applyFont="1" applyAlignment="1">
      <alignment horizontal="left" vertical="center" shrinkToFit="1"/>
    </xf>
    <xf numFmtId="179" fontId="10" fillId="0" borderId="0" xfId="8" applyNumberFormat="1" applyFont="1" applyAlignment="1">
      <alignment horizontal="center" vertical="center"/>
    </xf>
    <xf numFmtId="20" fontId="10" fillId="0" borderId="0" xfId="8" applyNumberFormat="1" applyFont="1" applyAlignment="1">
      <alignment horizontal="center" vertical="center"/>
    </xf>
    <xf numFmtId="177" fontId="10" fillId="0" borderId="0" xfId="8" applyNumberFormat="1" applyFont="1" applyAlignment="1">
      <alignment horizontal="center" vertical="center"/>
    </xf>
    <xf numFmtId="0" fontId="10" fillId="0" borderId="36" xfId="8" applyFont="1" applyBorder="1" applyAlignment="1">
      <alignment horizontal="center" vertical="center"/>
    </xf>
    <xf numFmtId="0" fontId="10" fillId="0" borderId="36" xfId="8" applyFont="1" applyBorder="1" applyAlignment="1">
      <alignment horizontal="center" vertical="center" shrinkToFit="1"/>
    </xf>
    <xf numFmtId="0" fontId="10" fillId="0" borderId="36" xfId="8" applyFont="1" applyBorder="1" applyAlignment="1">
      <alignment horizontal="left" vertical="center"/>
    </xf>
    <xf numFmtId="0" fontId="10" fillId="0" borderId="37" xfId="8" applyFont="1" applyBorder="1" applyAlignment="1">
      <alignment horizontal="center" vertical="center"/>
    </xf>
    <xf numFmtId="0" fontId="10" fillId="0" borderId="37" xfId="8" applyFont="1" applyBorder="1" applyAlignment="1">
      <alignment horizontal="center" vertical="center" shrinkToFit="1"/>
    </xf>
    <xf numFmtId="0" fontId="10" fillId="0" borderId="37" xfId="8" applyFont="1" applyBorder="1" applyAlignment="1">
      <alignment horizontal="left" vertical="center"/>
    </xf>
    <xf numFmtId="0" fontId="10" fillId="0" borderId="0" xfId="8" applyFont="1" applyAlignment="1">
      <alignment horizontal="justify" vertical="top" wrapText="1"/>
    </xf>
    <xf numFmtId="0" fontId="10" fillId="0" borderId="0" xfId="8" applyFont="1" applyAlignment="1">
      <alignment horizontal="left" vertical="top" wrapText="1"/>
    </xf>
    <xf numFmtId="178" fontId="10" fillId="2" borderId="0" xfId="8" applyNumberFormat="1" applyFont="1" applyFill="1" applyAlignment="1">
      <alignment horizontal="center" vertical="top" wrapText="1"/>
    </xf>
    <xf numFmtId="0" fontId="10" fillId="0" borderId="0" xfId="8" applyFont="1" applyAlignment="1">
      <alignment horizontal="center" vertical="center" shrinkToFit="1"/>
    </xf>
    <xf numFmtId="0" fontId="10" fillId="0" borderId="0" xfId="8" applyFont="1" applyAlignment="1">
      <alignment horizontal="center" vertical="top" shrinkToFit="1"/>
    </xf>
    <xf numFmtId="178" fontId="10" fillId="0" borderId="0" xfId="8" applyNumberFormat="1" applyFont="1" applyAlignment="1">
      <alignment horizontal="center" vertical="top" shrinkToFit="1"/>
    </xf>
    <xf numFmtId="0" fontId="10" fillId="0" borderId="0" xfId="8" applyFont="1" applyAlignment="1">
      <alignment horizontal="center" vertical="top" wrapText="1"/>
    </xf>
    <xf numFmtId="178" fontId="10" fillId="2" borderId="0" xfId="8" applyNumberFormat="1" applyFont="1" applyFill="1" applyAlignment="1">
      <alignment horizontal="center" vertical="top" shrinkToFit="1"/>
    </xf>
    <xf numFmtId="0" fontId="10" fillId="0" borderId="0" xfId="8" applyFont="1" applyAlignment="1">
      <alignment horizontal="left" vertical="top" shrinkToFit="1"/>
    </xf>
    <xf numFmtId="0" fontId="10" fillId="0" borderId="0" xfId="8" applyFont="1" applyAlignment="1">
      <alignment horizontal="right" vertical="top" shrinkToFit="1"/>
    </xf>
    <xf numFmtId="0" fontId="10" fillId="0" borderId="0" xfId="8" applyFont="1" applyAlignment="1">
      <alignment horizontal="center" vertical="top"/>
    </xf>
    <xf numFmtId="0" fontId="9" fillId="0" borderId="0" xfId="0" applyFont="1" applyAlignment="1">
      <alignment horizontal="left" vertical="center"/>
    </xf>
    <xf numFmtId="0" fontId="9" fillId="0" borderId="0" xfId="9" applyFont="1" applyAlignment="1">
      <alignment horizontal="left" vertical="center"/>
    </xf>
    <xf numFmtId="38" fontId="13" fillId="0" borderId="42" xfId="1" applyFont="1" applyFill="1" applyBorder="1" applyAlignment="1">
      <alignment horizontal="center" vertical="center" wrapText="1" shrinkToFit="1"/>
    </xf>
    <xf numFmtId="38" fontId="13" fillId="0" borderId="10" xfId="1" applyFont="1" applyFill="1" applyBorder="1" applyAlignment="1">
      <alignment horizontal="center" vertical="center" wrapText="1" shrinkToFit="1"/>
    </xf>
    <xf numFmtId="38" fontId="13" fillId="0" borderId="43" xfId="1" applyFont="1" applyFill="1" applyBorder="1" applyAlignment="1">
      <alignment horizontal="center" vertical="center" wrapText="1" shrinkToFit="1"/>
    </xf>
    <xf numFmtId="0" fontId="13" fillId="2" borderId="0" xfId="0" applyFont="1" applyFill="1" applyAlignment="1">
      <alignment horizontal="left" vertical="center" shrinkToFit="1"/>
    </xf>
    <xf numFmtId="0" fontId="13" fillId="0" borderId="29"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13" fillId="0" borderId="3" xfId="0" applyFont="1" applyBorder="1" applyAlignment="1">
      <alignment horizontal="left" vertical="center"/>
    </xf>
    <xf numFmtId="182" fontId="16" fillId="2" borderId="13"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0" fontId="10" fillId="0" borderId="0" xfId="0" applyFont="1" applyAlignment="1">
      <alignment horizontal="left" vertical="top"/>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46" xfId="0" applyFont="1" applyBorder="1" applyAlignment="1">
      <alignment horizontal="center" vertical="center"/>
    </xf>
    <xf numFmtId="0" fontId="10" fillId="0" borderId="7" xfId="0" applyFont="1" applyBorder="1" applyAlignment="1">
      <alignment horizontal="center" vertical="center"/>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3" fillId="0" borderId="51"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13" fillId="0" borderId="53" xfId="0" applyFont="1" applyBorder="1" applyAlignment="1">
      <alignment horizontal="center" vertical="top"/>
    </xf>
    <xf numFmtId="0" fontId="13" fillId="0" borderId="41" xfId="0" applyFont="1" applyBorder="1" applyAlignment="1">
      <alignment horizontal="center" vertical="top"/>
    </xf>
    <xf numFmtId="0" fontId="13" fillId="0" borderId="49" xfId="0" applyFont="1" applyBorder="1" applyAlignment="1">
      <alignment horizontal="center" vertical="top"/>
    </xf>
    <xf numFmtId="0" fontId="13" fillId="0" borderId="42" xfId="0" applyFont="1" applyBorder="1" applyAlignment="1">
      <alignment horizontal="center" vertical="center"/>
    </xf>
    <xf numFmtId="0" fontId="13" fillId="0" borderId="10" xfId="0" applyFont="1" applyBorder="1" applyAlignment="1">
      <alignment horizontal="center" vertical="center"/>
    </xf>
    <xf numFmtId="0" fontId="13" fillId="0" borderId="43" xfId="0" applyFont="1" applyBorder="1" applyAlignment="1">
      <alignment horizontal="center" vertical="center"/>
    </xf>
    <xf numFmtId="182" fontId="14" fillId="2" borderId="34" xfId="0" applyNumberFormat="1"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38" fontId="14" fillId="2" borderId="34" xfId="0" applyNumberFormat="1" applyFont="1" applyFill="1" applyBorder="1" applyAlignment="1">
      <alignment horizontal="center" vertical="center" shrinkToFit="1"/>
    </xf>
    <xf numFmtId="38" fontId="13" fillId="2" borderId="13" xfId="1" applyFont="1" applyFill="1" applyBorder="1" applyAlignment="1">
      <alignment horizontal="center" vertical="center" shrinkToFit="1"/>
    </xf>
    <xf numFmtId="38" fontId="13" fillId="2" borderId="14" xfId="1" applyFont="1" applyFill="1" applyBorder="1" applyAlignment="1">
      <alignment horizontal="center" vertical="center" shrinkToFit="1"/>
    </xf>
    <xf numFmtId="38" fontId="13" fillId="2" borderId="40" xfId="1" applyFont="1" applyFill="1" applyBorder="1" applyAlignment="1">
      <alignment horizontal="center" vertical="center" shrinkToFit="1"/>
    </xf>
    <xf numFmtId="0" fontId="13" fillId="0" borderId="13"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33" xfId="0" applyFont="1" applyBorder="1" applyAlignment="1">
      <alignment horizontal="center" vertical="center" shrinkToFit="1"/>
    </xf>
    <xf numFmtId="182" fontId="10" fillId="2" borderId="17" xfId="0" applyNumberFormat="1"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10" fillId="0" borderId="0" xfId="9" applyFont="1" applyAlignment="1" applyProtection="1">
      <alignment horizontal="left" vertical="center"/>
      <protection locked="0"/>
    </xf>
    <xf numFmtId="0" fontId="10" fillId="0" borderId="0" xfId="9" applyFont="1" applyAlignment="1">
      <alignment horizontal="center" vertical="center"/>
    </xf>
    <xf numFmtId="0" fontId="10" fillId="0" borderId="0" xfId="9" applyFont="1" applyAlignment="1" applyProtection="1">
      <alignment horizontal="center" vertical="center"/>
      <protection locked="0"/>
    </xf>
    <xf numFmtId="0" fontId="9" fillId="0" borderId="0" xfId="9" applyFont="1" applyAlignment="1">
      <alignment horizontal="center" vertical="center"/>
    </xf>
    <xf numFmtId="0" fontId="10" fillId="0" borderId="0" xfId="9" applyFont="1" applyAlignment="1" applyProtection="1">
      <alignment horizontal="left" vertical="center" wrapText="1"/>
      <protection locked="0"/>
    </xf>
    <xf numFmtId="0" fontId="10" fillId="0" borderId="0" xfId="9" applyFont="1" applyAlignment="1">
      <alignment horizontal="left" vertical="center" shrinkToFit="1"/>
    </xf>
    <xf numFmtId="179" fontId="10" fillId="0" borderId="0" xfId="9" applyNumberFormat="1" applyFont="1" applyAlignment="1" applyProtection="1">
      <alignment horizontal="center" vertical="center"/>
      <protection locked="0"/>
    </xf>
    <xf numFmtId="20" fontId="10" fillId="0" borderId="0" xfId="9" applyNumberFormat="1" applyFont="1" applyAlignment="1" applyProtection="1">
      <alignment horizontal="center" vertical="center"/>
      <protection locked="0"/>
    </xf>
    <xf numFmtId="177" fontId="10" fillId="0" borderId="0" xfId="9" applyNumberFormat="1" applyFont="1" applyAlignment="1">
      <alignment horizontal="center" vertical="center"/>
    </xf>
    <xf numFmtId="0" fontId="10" fillId="0" borderId="36" xfId="9" applyFont="1" applyBorder="1" applyAlignment="1">
      <alignment horizontal="center" vertical="center"/>
    </xf>
    <xf numFmtId="0" fontId="10" fillId="0" borderId="36" xfId="9" applyFont="1" applyBorder="1" applyAlignment="1" applyProtection="1">
      <alignment horizontal="center" vertical="center" shrinkToFit="1"/>
      <protection locked="0"/>
    </xf>
    <xf numFmtId="0" fontId="10" fillId="0" borderId="36" xfId="9" applyFont="1" applyBorder="1" applyAlignment="1" applyProtection="1">
      <alignment horizontal="left" vertical="center"/>
      <protection locked="0"/>
    </xf>
    <xf numFmtId="0" fontId="10" fillId="0" borderId="37" xfId="9" applyFont="1" applyBorder="1" applyAlignment="1">
      <alignment horizontal="center" vertical="center"/>
    </xf>
    <xf numFmtId="0" fontId="10" fillId="0" borderId="37" xfId="9" applyFont="1" applyBorder="1" applyAlignment="1" applyProtection="1">
      <alignment horizontal="center" vertical="center" shrinkToFit="1"/>
      <protection locked="0"/>
    </xf>
    <xf numFmtId="0" fontId="10" fillId="0" borderId="37" xfId="9" applyFont="1" applyBorder="1" applyAlignment="1" applyProtection="1">
      <alignment horizontal="left" vertical="center"/>
      <protection locked="0"/>
    </xf>
    <xf numFmtId="0" fontId="10" fillId="0" borderId="0" xfId="9" applyFont="1" applyAlignment="1">
      <alignment horizontal="justify" vertical="top" wrapText="1"/>
    </xf>
    <xf numFmtId="0" fontId="10" fillId="0" borderId="0" xfId="9" applyFont="1" applyAlignment="1" applyProtection="1">
      <alignment horizontal="left" vertical="top" wrapText="1"/>
      <protection locked="0"/>
    </xf>
    <xf numFmtId="0" fontId="10" fillId="0" borderId="0" xfId="9" applyFont="1" applyAlignment="1">
      <alignment horizontal="left" vertical="top" wrapText="1"/>
    </xf>
    <xf numFmtId="178" fontId="10" fillId="2" borderId="0" xfId="9" applyNumberFormat="1" applyFont="1" applyFill="1" applyAlignment="1">
      <alignment horizontal="center" vertical="top" wrapText="1"/>
    </xf>
    <xf numFmtId="0" fontId="10" fillId="0" borderId="0" xfId="9" applyFont="1" applyAlignment="1">
      <alignment horizontal="center" vertical="center" shrinkToFit="1"/>
    </xf>
    <xf numFmtId="0" fontId="10" fillId="0" borderId="0" xfId="9" applyFont="1" applyAlignment="1">
      <alignment horizontal="center" vertical="top" shrinkToFit="1"/>
    </xf>
    <xf numFmtId="178" fontId="10" fillId="0" borderId="0" xfId="9" applyNumberFormat="1" applyFont="1" applyAlignment="1" applyProtection="1">
      <alignment horizontal="center" vertical="top" shrinkToFit="1"/>
      <protection locked="0"/>
    </xf>
    <xf numFmtId="0" fontId="10" fillId="0" borderId="0" xfId="9" applyFont="1" applyAlignment="1">
      <alignment horizontal="center" vertical="top" wrapText="1"/>
    </xf>
    <xf numFmtId="178" fontId="10" fillId="2" borderId="0" xfId="9" applyNumberFormat="1" applyFont="1" applyFill="1" applyAlignment="1">
      <alignment horizontal="center" vertical="top" shrinkToFit="1"/>
    </xf>
    <xf numFmtId="0" fontId="10" fillId="0" borderId="0" xfId="9" applyFont="1" applyAlignment="1">
      <alignment horizontal="left" vertical="top" shrinkToFit="1"/>
    </xf>
    <xf numFmtId="0" fontId="10" fillId="0" borderId="0" xfId="9" applyFont="1" applyAlignment="1">
      <alignment horizontal="right" vertical="top" shrinkToFit="1"/>
    </xf>
    <xf numFmtId="0" fontId="10" fillId="0" borderId="0" xfId="9" applyFont="1" applyAlignment="1">
      <alignment horizontal="center" vertical="top"/>
    </xf>
    <xf numFmtId="0" fontId="9" fillId="2" borderId="0" xfId="9" applyFont="1" applyFill="1" applyAlignment="1">
      <alignment horizontal="left" vertical="center"/>
    </xf>
    <xf numFmtId="0" fontId="10" fillId="0" borderId="38"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8" fillId="0" borderId="6" xfId="0" applyFont="1" applyBorder="1" applyAlignment="1">
      <alignment horizontal="center" vertical="center" shrinkToFit="1"/>
    </xf>
    <xf numFmtId="0" fontId="8" fillId="0" borderId="6"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wrapText="1"/>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114300</xdr:colOff>
      <xdr:row>10</xdr:row>
      <xdr:rowOff>142875</xdr:rowOff>
    </xdr:from>
    <xdr:to>
      <xdr:col>62</xdr:col>
      <xdr:colOff>57150</xdr:colOff>
      <xdr:row>21</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15050" y="2047875"/>
          <a:ext cx="4572000" cy="20097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161925</xdr:colOff>
      <xdr:row>40</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62750" y="7153275"/>
          <a:ext cx="368617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123825</xdr:colOff>
      <xdr:row>10</xdr:row>
      <xdr:rowOff>171450</xdr:rowOff>
    </xdr:from>
    <xdr:to>
      <xdr:col>62</xdr:col>
      <xdr:colOff>28575</xdr:colOff>
      <xdr:row>21</xdr:row>
      <xdr:rowOff>82550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124575" y="2076450"/>
          <a:ext cx="4533900" cy="20066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142875</xdr:colOff>
      <xdr:row>40</xdr:row>
      <xdr:rowOff>95250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50" y="7153275"/>
          <a:ext cx="366712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104775</xdr:colOff>
      <xdr:row>11</xdr:row>
      <xdr:rowOff>122566</xdr:rowOff>
    </xdr:from>
    <xdr:ext cx="4641850" cy="1980542"/>
    <xdr:sp macro="" textlink="">
      <xdr:nvSpPr>
        <xdr:cNvPr id="2" name="テキスト ボックス 1">
          <a:extLst>
            <a:ext uri="{FF2B5EF4-FFF2-40B4-BE49-F238E27FC236}">
              <a16:creationId xmlns:a16="http://schemas.microsoft.com/office/drawing/2014/main" id="{3C9ABFD8-BC72-4C50-BA83-C4FD0A50C507}"/>
            </a:ext>
          </a:extLst>
        </xdr:cNvPr>
        <xdr:cNvSpPr txBox="1"/>
      </xdr:nvSpPr>
      <xdr:spPr>
        <a:xfrm>
          <a:off x="6438900" y="2322841"/>
          <a:ext cx="46418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81856</xdr:rowOff>
    </xdr:from>
    <xdr:ext cx="3438525" cy="1036438"/>
    <xdr:sp macro="" textlink="">
      <xdr:nvSpPr>
        <xdr:cNvPr id="3" name="テキスト ボックス 2">
          <a:extLst>
            <a:ext uri="{FF2B5EF4-FFF2-40B4-BE49-F238E27FC236}">
              <a16:creationId xmlns:a16="http://schemas.microsoft.com/office/drawing/2014/main" id="{2D0531EE-119F-438B-8B0B-A478748B90E9}"/>
            </a:ext>
          </a:extLst>
        </xdr:cNvPr>
        <xdr:cNvSpPr txBox="1"/>
      </xdr:nvSpPr>
      <xdr:spPr>
        <a:xfrm>
          <a:off x="6429375" y="7082731"/>
          <a:ext cx="343852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12</xdr:col>
      <xdr:colOff>4537</xdr:colOff>
      <xdr:row>17</xdr:row>
      <xdr:rowOff>334130</xdr:rowOff>
    </xdr:from>
    <xdr:to>
      <xdr:col>13</xdr:col>
      <xdr:colOff>343204</xdr:colOff>
      <xdr:row>24</xdr:row>
      <xdr:rowOff>57183</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0680" y="6089951"/>
          <a:ext cx="1100667" cy="2390053"/>
        </a:xfrm>
        <a:prstGeom prst="rect">
          <a:avLst/>
        </a:prstGeom>
        <a:noFill/>
        <a:ln>
          <a:solidFill>
            <a:schemeClr val="bg1">
              <a:lumMod val="50000"/>
            </a:schemeClr>
          </a:solid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95250</xdr:colOff>
      <xdr:row>11</xdr:row>
      <xdr:rowOff>113040</xdr:rowOff>
    </xdr:from>
    <xdr:ext cx="4689475" cy="1980542"/>
    <xdr:sp macro="" textlink="">
      <xdr:nvSpPr>
        <xdr:cNvPr id="2" name="テキスト ボックス 1">
          <a:extLst>
            <a:ext uri="{FF2B5EF4-FFF2-40B4-BE49-F238E27FC236}">
              <a16:creationId xmlns:a16="http://schemas.microsoft.com/office/drawing/2014/main" id="{D42BB41F-C082-494E-96EC-49BF4A3CA81D}"/>
            </a:ext>
          </a:extLst>
        </xdr:cNvPr>
        <xdr:cNvSpPr txBox="1"/>
      </xdr:nvSpPr>
      <xdr:spPr>
        <a:xfrm>
          <a:off x="6429375" y="2313315"/>
          <a:ext cx="4689475"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81856</xdr:rowOff>
    </xdr:from>
    <xdr:ext cx="3438525" cy="1036438"/>
    <xdr:sp macro="" textlink="">
      <xdr:nvSpPr>
        <xdr:cNvPr id="3" name="テキスト ボックス 2">
          <a:extLst>
            <a:ext uri="{FF2B5EF4-FFF2-40B4-BE49-F238E27FC236}">
              <a16:creationId xmlns:a16="http://schemas.microsoft.com/office/drawing/2014/main" id="{7B7FBE10-D5AD-485B-B8D8-62422D01A0B0}"/>
            </a:ext>
          </a:extLst>
        </xdr:cNvPr>
        <xdr:cNvSpPr txBox="1"/>
      </xdr:nvSpPr>
      <xdr:spPr>
        <a:xfrm>
          <a:off x="6429375" y="7082731"/>
          <a:ext cx="343852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I43"/>
  <sheetViews>
    <sheetView showZeros="0" view="pageBreakPreview" zoomScaleNormal="100" zoomScaleSheetLayoutView="100" workbookViewId="0">
      <selection activeCell="AM5" sqref="AM5"/>
    </sheetView>
  </sheetViews>
  <sheetFormatPr defaultColWidth="2.42578125" defaultRowHeight="15.75"/>
  <cols>
    <col min="1" max="35" width="2.42578125" style="2"/>
    <col min="36" max="113" width="2.42578125" style="8"/>
    <col min="114" max="16384" width="2.42578125" style="2"/>
  </cols>
  <sheetData>
    <row r="1" spans="1:36">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row>
    <row r="2" spans="1:36">
      <c r="A2" s="91"/>
      <c r="B2" s="265" t="s">
        <v>1</v>
      </c>
      <c r="C2" s="265"/>
      <c r="D2" s="265"/>
      <c r="E2" s="265"/>
      <c r="F2" s="265"/>
      <c r="G2" s="265"/>
      <c r="H2" s="265"/>
      <c r="I2" s="265"/>
      <c r="J2" s="265"/>
      <c r="K2" s="265"/>
      <c r="L2" s="265"/>
      <c r="M2" s="265" t="s">
        <v>2</v>
      </c>
      <c r="N2" s="265"/>
      <c r="O2" s="265"/>
      <c r="P2" s="265"/>
      <c r="Q2" s="265"/>
      <c r="R2" s="265"/>
      <c r="S2" s="265"/>
      <c r="T2" s="265"/>
      <c r="U2" s="91"/>
      <c r="V2" s="91"/>
      <c r="W2" s="91"/>
      <c r="X2" s="91"/>
      <c r="Y2" s="91"/>
      <c r="Z2" s="91"/>
      <c r="AA2" s="91"/>
      <c r="AB2" s="91"/>
      <c r="AC2" s="91"/>
      <c r="AD2" s="91"/>
      <c r="AE2" s="91"/>
      <c r="AF2" s="91"/>
      <c r="AG2" s="91"/>
      <c r="AH2" s="91"/>
      <c r="AI2" s="91"/>
    </row>
    <row r="3" spans="1:36">
      <c r="B3" s="3"/>
    </row>
    <row r="4" spans="1:36">
      <c r="A4" s="266" t="s">
        <v>3</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row>
    <row r="5" spans="1:36">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c r="B6" s="3"/>
      <c r="T6" s="4"/>
      <c r="U6" s="268" t="s">
        <v>4</v>
      </c>
      <c r="V6" s="268"/>
      <c r="W6" s="268"/>
      <c r="X6" s="268"/>
      <c r="Y6" s="268"/>
      <c r="Z6" s="268"/>
      <c r="AA6" s="268"/>
      <c r="AB6" s="268"/>
      <c r="AC6" s="268"/>
      <c r="AD6" s="268"/>
      <c r="AE6" s="268"/>
      <c r="AF6" s="268"/>
      <c r="AG6" s="268"/>
      <c r="AH6" s="268"/>
      <c r="AI6" s="268"/>
    </row>
    <row r="7" spans="1:36">
      <c r="B7" s="3"/>
      <c r="U7" s="268"/>
      <c r="V7" s="268"/>
      <c r="W7" s="268"/>
      <c r="X7" s="268"/>
      <c r="Y7" s="268"/>
      <c r="Z7" s="268"/>
      <c r="AA7" s="268"/>
      <c r="AB7" s="268"/>
      <c r="AC7" s="268"/>
      <c r="AD7" s="268"/>
      <c r="AE7" s="268"/>
      <c r="AF7" s="268"/>
      <c r="AG7" s="268"/>
      <c r="AH7" s="268"/>
      <c r="AI7" s="268"/>
    </row>
    <row r="8" spans="1:36">
      <c r="B8" s="3"/>
      <c r="U8" s="249" t="s">
        <v>5</v>
      </c>
      <c r="V8" s="249"/>
      <c r="W8" s="249"/>
      <c r="X8" s="249"/>
      <c r="Y8" s="249"/>
      <c r="Z8" s="249"/>
      <c r="AA8" s="249"/>
      <c r="AB8" s="249"/>
      <c r="AC8" s="249"/>
      <c r="AD8" s="249"/>
      <c r="AE8" s="249"/>
      <c r="AF8" s="249"/>
      <c r="AG8" s="249"/>
      <c r="AH8" s="249"/>
      <c r="AI8" s="249"/>
    </row>
    <row r="9" spans="1:36">
      <c r="B9" s="3"/>
      <c r="X9" s="4"/>
      <c r="Y9" s="4"/>
      <c r="Z9" s="4"/>
      <c r="AA9" s="4"/>
      <c r="AB9" s="4"/>
      <c r="AC9" s="4"/>
      <c r="AD9" s="4"/>
      <c r="AE9" s="4"/>
      <c r="AF9" s="4"/>
      <c r="AG9" s="4"/>
      <c r="AH9" s="4"/>
      <c r="AI9" s="4"/>
    </row>
    <row r="10" spans="1:36">
      <c r="B10" s="59">
        <v>1</v>
      </c>
      <c r="C10" s="249" t="s">
        <v>6</v>
      </c>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row>
    <row r="11" spans="1:36">
      <c r="C11" s="7" t="s">
        <v>7</v>
      </c>
      <c r="D11" s="264" t="s">
        <v>8</v>
      </c>
      <c r="E11" s="264"/>
      <c r="F11" s="264"/>
      <c r="G11" s="264"/>
      <c r="H11" s="264"/>
      <c r="I11" s="264"/>
      <c r="J11" s="264"/>
      <c r="K11" s="7" t="s">
        <v>9</v>
      </c>
      <c r="L11" s="249" t="s">
        <v>10</v>
      </c>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row>
    <row r="12" spans="1:36">
      <c r="C12" s="2" t="s">
        <v>11</v>
      </c>
      <c r="D12" s="249" t="s">
        <v>12</v>
      </c>
      <c r="E12" s="249"/>
      <c r="F12" s="249"/>
      <c r="G12" s="249"/>
      <c r="H12" s="249"/>
      <c r="I12" s="249"/>
      <c r="J12" s="249"/>
      <c r="K12" s="2" t="s">
        <v>9</v>
      </c>
      <c r="L12" s="262">
        <v>45941</v>
      </c>
      <c r="M12" s="262"/>
      <c r="N12" s="262"/>
      <c r="O12" s="262"/>
      <c r="P12" s="262"/>
      <c r="Q12" s="262"/>
      <c r="R12" s="262"/>
      <c r="T12" s="263">
        <v>0.54166666666666663</v>
      </c>
      <c r="U12" s="263"/>
      <c r="V12" s="263"/>
      <c r="W12" s="2" t="s">
        <v>13</v>
      </c>
      <c r="X12" s="263">
        <v>0.66666666666666663</v>
      </c>
      <c r="Y12" s="263"/>
      <c r="Z12" s="263"/>
    </row>
    <row r="13" spans="1:36">
      <c r="B13" s="3" t="s">
        <v>14</v>
      </c>
      <c r="D13" s="88"/>
      <c r="E13" s="88"/>
      <c r="F13" s="88"/>
      <c r="G13" s="88"/>
      <c r="H13" s="88"/>
      <c r="I13" s="88"/>
      <c r="J13" s="88"/>
      <c r="L13" s="262">
        <v>45942</v>
      </c>
      <c r="M13" s="262"/>
      <c r="N13" s="262"/>
      <c r="O13" s="262"/>
      <c r="P13" s="262"/>
      <c r="Q13" s="262"/>
      <c r="R13" s="262"/>
      <c r="T13" s="263">
        <v>0.375</v>
      </c>
      <c r="U13" s="263"/>
      <c r="V13" s="263"/>
      <c r="W13" s="2" t="s">
        <v>13</v>
      </c>
      <c r="X13" s="263">
        <v>0.625</v>
      </c>
      <c r="Y13" s="263"/>
      <c r="Z13" s="263"/>
    </row>
    <row r="14" spans="1:36">
      <c r="B14" s="3"/>
      <c r="C14" s="2" t="s">
        <v>15</v>
      </c>
      <c r="D14" s="249" t="s">
        <v>16</v>
      </c>
      <c r="E14" s="249"/>
      <c r="F14" s="249"/>
      <c r="G14" s="249"/>
      <c r="H14" s="249"/>
      <c r="I14" s="249"/>
      <c r="J14" s="249"/>
      <c r="K14" s="2" t="s">
        <v>9</v>
      </c>
      <c r="L14" s="258" t="s">
        <v>17</v>
      </c>
      <c r="M14" s="258"/>
      <c r="N14" s="258"/>
      <c r="O14" s="258"/>
      <c r="P14" s="249" t="s">
        <v>18</v>
      </c>
      <c r="Q14" s="249"/>
      <c r="R14" s="249"/>
      <c r="S14" s="249"/>
      <c r="T14" s="249"/>
      <c r="U14" s="249"/>
      <c r="V14" s="249"/>
      <c r="W14" s="249"/>
      <c r="X14" s="249"/>
      <c r="Y14" s="249"/>
      <c r="Z14" s="249"/>
      <c r="AA14" s="249"/>
      <c r="AB14" s="249"/>
      <c r="AC14" s="249"/>
      <c r="AD14" s="249"/>
      <c r="AE14" s="249"/>
      <c r="AF14" s="249"/>
      <c r="AG14" s="249"/>
      <c r="AH14" s="249"/>
      <c r="AI14" s="249"/>
      <c r="AJ14" s="2"/>
    </row>
    <row r="15" spans="1:36">
      <c r="B15" s="3"/>
      <c r="D15" s="88"/>
      <c r="E15" s="88"/>
      <c r="F15" s="88"/>
      <c r="G15" s="88"/>
      <c r="H15" s="88"/>
      <c r="I15" s="88"/>
      <c r="J15" s="88"/>
      <c r="L15" s="258" t="s">
        <v>19</v>
      </c>
      <c r="M15" s="258"/>
      <c r="N15" s="258"/>
      <c r="O15" s="258"/>
      <c r="P15" s="249" t="s">
        <v>20</v>
      </c>
      <c r="Q15" s="249"/>
      <c r="R15" s="249"/>
      <c r="S15" s="249"/>
      <c r="T15" s="249"/>
      <c r="U15" s="249"/>
      <c r="V15" s="249"/>
      <c r="W15" s="249"/>
      <c r="X15" s="249"/>
      <c r="Y15" s="249"/>
      <c r="Z15" s="249"/>
      <c r="AA15" s="249"/>
      <c r="AB15" s="249"/>
      <c r="AC15" s="249"/>
      <c r="AD15" s="249"/>
      <c r="AE15" s="249"/>
      <c r="AF15" s="249"/>
      <c r="AG15" s="249"/>
      <c r="AH15" s="249"/>
      <c r="AI15" s="249"/>
      <c r="AJ15" s="2"/>
    </row>
    <row r="16" spans="1:36">
      <c r="B16" s="3"/>
      <c r="C16" s="2" t="s">
        <v>21</v>
      </c>
      <c r="D16" s="249" t="s">
        <v>22</v>
      </c>
      <c r="E16" s="249"/>
      <c r="F16" s="249"/>
      <c r="G16" s="249"/>
      <c r="H16" s="249"/>
      <c r="I16" s="249"/>
      <c r="J16" s="249"/>
      <c r="K16" s="2" t="s">
        <v>9</v>
      </c>
      <c r="L16" s="259" t="s">
        <v>23</v>
      </c>
      <c r="M16" s="259"/>
      <c r="N16" s="259"/>
      <c r="O16" s="260" t="s">
        <v>24</v>
      </c>
      <c r="P16" s="260"/>
      <c r="Q16" s="260"/>
      <c r="R16" s="260"/>
      <c r="S16" s="260"/>
      <c r="T16" s="260"/>
      <c r="U16" s="260"/>
      <c r="V16" s="260"/>
      <c r="W16" s="259" t="s">
        <v>25</v>
      </c>
      <c r="X16" s="259"/>
      <c r="Y16" s="259"/>
      <c r="Z16" s="261" t="s">
        <v>26</v>
      </c>
      <c r="AA16" s="261"/>
      <c r="AB16" s="261"/>
      <c r="AC16" s="261"/>
      <c r="AD16" s="261"/>
      <c r="AE16" s="261"/>
      <c r="AF16" s="261"/>
      <c r="AG16" s="261"/>
      <c r="AH16" s="261"/>
      <c r="AI16" s="261"/>
    </row>
    <row r="17" spans="2:113">
      <c r="B17" s="3"/>
      <c r="L17" s="257" t="s">
        <v>27</v>
      </c>
      <c r="M17" s="257"/>
      <c r="N17" s="257"/>
      <c r="O17" s="247"/>
      <c r="P17" s="247"/>
      <c r="Q17" s="247"/>
      <c r="R17" s="247"/>
      <c r="S17" s="247"/>
      <c r="T17" s="247"/>
      <c r="U17" s="247"/>
      <c r="V17" s="247"/>
      <c r="W17" s="257" t="s">
        <v>28</v>
      </c>
      <c r="X17" s="257"/>
      <c r="Y17" s="257"/>
      <c r="Z17" s="248"/>
      <c r="AA17" s="248"/>
      <c r="AB17" s="248"/>
      <c r="AC17" s="248"/>
      <c r="AD17" s="248"/>
      <c r="AE17" s="248"/>
      <c r="AF17" s="248"/>
      <c r="AG17" s="248"/>
      <c r="AH17" s="248"/>
      <c r="AI17" s="248"/>
    </row>
    <row r="18" spans="2:113">
      <c r="B18" s="3"/>
      <c r="L18" s="257" t="s">
        <v>29</v>
      </c>
      <c r="M18" s="257"/>
      <c r="N18" s="257"/>
      <c r="O18" s="247"/>
      <c r="P18" s="247"/>
      <c r="Q18" s="247"/>
      <c r="R18" s="247"/>
      <c r="S18" s="247"/>
      <c r="T18" s="247"/>
      <c r="U18" s="247"/>
      <c r="V18" s="247"/>
      <c r="W18" s="257" t="s">
        <v>30</v>
      </c>
      <c r="X18" s="257"/>
      <c r="Y18" s="257"/>
      <c r="Z18" s="248"/>
      <c r="AA18" s="248"/>
      <c r="AB18" s="248"/>
      <c r="AC18" s="248"/>
      <c r="AD18" s="248"/>
      <c r="AE18" s="248"/>
      <c r="AF18" s="248"/>
      <c r="AG18" s="248"/>
      <c r="AH18" s="248"/>
      <c r="AI18" s="248"/>
    </row>
    <row r="19" spans="2:113">
      <c r="B19" s="3"/>
      <c r="C19" s="2" t="s">
        <v>31</v>
      </c>
      <c r="D19" s="249" t="s">
        <v>32</v>
      </c>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row>
    <row r="20" spans="2:113">
      <c r="D20" s="246" t="s">
        <v>33</v>
      </c>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6"/>
    </row>
    <row r="21" spans="2:113">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6"/>
    </row>
    <row r="22" spans="2:113" s="5" customFormat="1">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c r="B23" s="3"/>
      <c r="C23" s="2" t="s">
        <v>34</v>
      </c>
      <c r="D23" s="249" t="s">
        <v>35</v>
      </c>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row>
    <row r="24" spans="2:113">
      <c r="D24" s="244" t="s">
        <v>36</v>
      </c>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row>
    <row r="25" spans="2:113">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row>
    <row r="26" spans="2:113">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row>
    <row r="27" spans="2:113">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row>
    <row r="28" spans="2:113">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row>
    <row r="29" spans="2:113">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row>
    <row r="30" spans="2:113">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c r="B32" s="59">
        <v>2</v>
      </c>
      <c r="C32" s="249" t="s">
        <v>37</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row>
    <row r="33" spans="1:35">
      <c r="C33" s="244" t="s">
        <v>38</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I33" s="6"/>
    </row>
    <row r="34" spans="1:35">
      <c r="AH34" s="90"/>
      <c r="AI34" s="6"/>
    </row>
    <row r="35" spans="1:35">
      <c r="B35" s="59">
        <v>3</v>
      </c>
      <c r="C35" s="249" t="s">
        <v>39</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row>
    <row r="36" spans="1:35">
      <c r="C36" s="254" t="s">
        <v>40</v>
      </c>
      <c r="D36" s="254"/>
      <c r="E36" s="254"/>
      <c r="F36" s="254"/>
      <c r="G36" s="254"/>
      <c r="H36" s="254"/>
      <c r="I36" s="254"/>
      <c r="J36" s="250">
        <f>M37+M38</f>
        <v>55034</v>
      </c>
      <c r="K36" s="250"/>
      <c r="L36" s="250"/>
      <c r="M36" s="250"/>
      <c r="N36" s="250"/>
      <c r="O36" s="253" t="s">
        <v>41</v>
      </c>
      <c r="P36" s="253"/>
      <c r="Q36" s="253"/>
      <c r="R36" s="253"/>
      <c r="S36" s="253"/>
      <c r="T36" s="253"/>
      <c r="U36" s="253"/>
      <c r="V36" s="253"/>
      <c r="W36" s="255">
        <f>W37+W38</f>
        <v>48034</v>
      </c>
      <c r="X36" s="255"/>
      <c r="Y36" s="255"/>
      <c r="Z36" s="255"/>
      <c r="AA36" s="253" t="s">
        <v>42</v>
      </c>
      <c r="AB36" s="253"/>
      <c r="AC36" s="253"/>
      <c r="AD36" s="253"/>
      <c r="AE36" s="255">
        <f>AE37+AE38</f>
        <v>7000</v>
      </c>
      <c r="AF36" s="255"/>
      <c r="AG36" s="255"/>
      <c r="AH36" s="255"/>
    </row>
    <row r="37" spans="1:35">
      <c r="D37" s="256" t="s">
        <v>43</v>
      </c>
      <c r="E37" s="256"/>
      <c r="F37" s="256"/>
      <c r="G37" s="252" t="s">
        <v>44</v>
      </c>
      <c r="H37" s="252"/>
      <c r="I37" s="252"/>
      <c r="J37" s="252"/>
      <c r="K37" s="252"/>
      <c r="L37" s="252"/>
      <c r="M37" s="250">
        <v>15000</v>
      </c>
      <c r="N37" s="250"/>
      <c r="O37" s="250"/>
      <c r="P37" s="250"/>
      <c r="Q37" s="252" t="s">
        <v>45</v>
      </c>
      <c r="R37" s="252"/>
      <c r="S37" s="252"/>
      <c r="T37" s="252"/>
      <c r="U37" s="252"/>
      <c r="V37" s="252"/>
      <c r="W37" s="250">
        <v>14000</v>
      </c>
      <c r="X37" s="250"/>
      <c r="Y37" s="250"/>
      <c r="Z37" s="250"/>
      <c r="AA37" s="253" t="s">
        <v>42</v>
      </c>
      <c r="AB37" s="253"/>
      <c r="AC37" s="253"/>
      <c r="AD37" s="253"/>
      <c r="AE37" s="250">
        <f>M37-W37</f>
        <v>1000</v>
      </c>
      <c r="AF37" s="250"/>
      <c r="AG37" s="250"/>
      <c r="AH37" s="250"/>
      <c r="AI37" s="6"/>
    </row>
    <row r="38" spans="1:35">
      <c r="C38" s="89"/>
      <c r="D38" s="251" t="s">
        <v>46</v>
      </c>
      <c r="E38" s="251"/>
      <c r="F38" s="251"/>
      <c r="G38" s="252" t="s">
        <v>44</v>
      </c>
      <c r="H38" s="252"/>
      <c r="I38" s="252"/>
      <c r="J38" s="252"/>
      <c r="K38" s="252"/>
      <c r="L38" s="252"/>
      <c r="M38" s="250">
        <f>SUM('&lt;見本&gt;行程表及び旅費積算書(公共)'!$O$15)</f>
        <v>40034</v>
      </c>
      <c r="N38" s="250"/>
      <c r="O38" s="250"/>
      <c r="P38" s="250"/>
      <c r="Q38" s="252" t="s">
        <v>45</v>
      </c>
      <c r="R38" s="252"/>
      <c r="S38" s="252"/>
      <c r="T38" s="252"/>
      <c r="U38" s="252"/>
      <c r="V38" s="252"/>
      <c r="W38" s="250">
        <f>SUM('&lt;見本&gt;行程表及び旅費積算書(公共)'!$Z$15)</f>
        <v>34034</v>
      </c>
      <c r="X38" s="250"/>
      <c r="Y38" s="250"/>
      <c r="Z38" s="250"/>
      <c r="AA38" s="253" t="s">
        <v>42</v>
      </c>
      <c r="AB38" s="253"/>
      <c r="AC38" s="253"/>
      <c r="AD38" s="253"/>
      <c r="AE38" s="250">
        <f>M38-W38</f>
        <v>6000</v>
      </c>
      <c r="AF38" s="250"/>
      <c r="AG38" s="250"/>
      <c r="AH38" s="250"/>
    </row>
    <row r="39" spans="1:35">
      <c r="D39" s="244" t="s">
        <v>47</v>
      </c>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6"/>
    </row>
    <row r="40" spans="1:35">
      <c r="D40" s="244" t="s">
        <v>48</v>
      </c>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6"/>
    </row>
    <row r="41" spans="1:3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c r="A42" s="245" t="s">
        <v>49</v>
      </c>
      <c r="B42" s="245"/>
      <c r="C42" s="246" t="s">
        <v>50</v>
      </c>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row>
    <row r="43" spans="1:3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row>
  </sheetData>
  <sheetProtection sheet="1" selectLockedCells="1" selectUnlockedCells="1"/>
  <mergeCells count="65">
    <mergeCell ref="C10:AI10"/>
    <mergeCell ref="A1:AI1"/>
    <mergeCell ref="B2:L2"/>
    <mergeCell ref="M2:T2"/>
    <mergeCell ref="A4:AI4"/>
    <mergeCell ref="U8:AI8"/>
    <mergeCell ref="U6:AI7"/>
    <mergeCell ref="D11:J11"/>
    <mergeCell ref="D12:J12"/>
    <mergeCell ref="L12:R12"/>
    <mergeCell ref="T12:V12"/>
    <mergeCell ref="X12:Z12"/>
    <mergeCell ref="L11:AI11"/>
    <mergeCell ref="L13:R13"/>
    <mergeCell ref="T13:V13"/>
    <mergeCell ref="X13:Z13"/>
    <mergeCell ref="D14:J14"/>
    <mergeCell ref="L14:O14"/>
    <mergeCell ref="P14:AI14"/>
    <mergeCell ref="L15:O15"/>
    <mergeCell ref="P15:AI15"/>
    <mergeCell ref="D16:J16"/>
    <mergeCell ref="L16:N16"/>
    <mergeCell ref="W16:Y16"/>
    <mergeCell ref="O16:V16"/>
    <mergeCell ref="Z16:AI16"/>
    <mergeCell ref="L18:N18"/>
    <mergeCell ref="W18:Y18"/>
    <mergeCell ref="O17:V17"/>
    <mergeCell ref="AE36:AH36"/>
    <mergeCell ref="D19:AI19"/>
    <mergeCell ref="D20:AH21"/>
    <mergeCell ref="D23:AI23"/>
    <mergeCell ref="D24:AI30"/>
    <mergeCell ref="C33:AG33"/>
    <mergeCell ref="Z17:AI17"/>
    <mergeCell ref="L17:N17"/>
    <mergeCell ref="W17:Y17"/>
    <mergeCell ref="AA37:AD37"/>
    <mergeCell ref="C36:I36"/>
    <mergeCell ref="J36:N36"/>
    <mergeCell ref="O36:V36"/>
    <mergeCell ref="W36:Z36"/>
    <mergeCell ref="AA36:AD36"/>
    <mergeCell ref="D37:F37"/>
    <mergeCell ref="G37:L37"/>
    <mergeCell ref="M37:P37"/>
    <mergeCell ref="Q37:V37"/>
    <mergeCell ref="W37:Z37"/>
    <mergeCell ref="D39:AH39"/>
    <mergeCell ref="D40:AH40"/>
    <mergeCell ref="A42:B42"/>
    <mergeCell ref="C42:AI43"/>
    <mergeCell ref="O18:V18"/>
    <mergeCell ref="Z18:AI18"/>
    <mergeCell ref="C35:AI35"/>
    <mergeCell ref="C32:AI32"/>
    <mergeCell ref="AE37:AH37"/>
    <mergeCell ref="D38:F38"/>
    <mergeCell ref="G38:L38"/>
    <mergeCell ref="M38:P38"/>
    <mergeCell ref="Q38:V38"/>
    <mergeCell ref="W38:Z38"/>
    <mergeCell ref="AA38:AD38"/>
    <mergeCell ref="AE38:AH38"/>
  </mergeCells>
  <phoneticPr fontId="5"/>
  <conditionalFormatting sqref="M2:T2 L12:R13 T12:V13 D24">
    <cfRule type="containsBlanks" dxfId="32" priority="4">
      <formula>LEN(TRIM(D2))=0</formula>
    </cfRule>
  </conditionalFormatting>
  <conditionalFormatting sqref="U6 U8 L11 X12:Z13 P14:AI15 O16:O18 Z16:Z18 D20:AH21 D24:AI30 M37:P37 W37:Z37">
    <cfRule type="containsBlanks" dxfId="31" priority="2">
      <formula>LEN(TRIM(D6))=0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'(参考)宿泊費等'!$B$3:$B$25</xm:f>
          </x14:formula1>
          <xm:sqref>O17:O18 O16:V16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M50"/>
  <sheetViews>
    <sheetView showZeros="0" view="pageBreakPreview" zoomScale="90" zoomScaleNormal="115" zoomScaleSheetLayoutView="90" workbookViewId="0">
      <selection activeCell="S7" sqref="S7"/>
    </sheetView>
  </sheetViews>
  <sheetFormatPr defaultColWidth="2.5703125" defaultRowHeight="30" customHeight="1"/>
  <cols>
    <col min="1" max="1" width="7.85546875" style="5" bestFit="1" customWidth="1"/>
    <col min="2" max="2" width="7.7109375" style="5" bestFit="1" customWidth="1"/>
    <col min="3" max="3" width="4.28515625" style="13" bestFit="1" customWidth="1"/>
    <col min="4" max="4" width="7.7109375" style="5" bestFit="1" customWidth="1"/>
    <col min="5" max="5" width="10.7109375" style="5" customWidth="1"/>
    <col min="6" max="6" width="18.7109375" style="5" customWidth="1"/>
    <col min="7" max="7" width="10.7109375" style="5" customWidth="1"/>
    <col min="8" max="8" width="18.7109375" style="5" customWidth="1"/>
    <col min="9" max="9" width="8.85546875" style="5" customWidth="1"/>
    <col min="10" max="10" width="8.85546875" style="13" customWidth="1"/>
    <col min="11" max="11" width="9.28515625" style="13" bestFit="1" customWidth="1"/>
    <col min="12" max="12" width="7.85546875" style="13" customWidth="1"/>
    <col min="13" max="21" width="7.85546875" style="5" customWidth="1"/>
    <col min="22" max="16384" width="2.5703125" style="5"/>
  </cols>
  <sheetData>
    <row r="1" spans="1:39" ht="15.75">
      <c r="A1" s="353" t="s">
        <v>0</v>
      </c>
      <c r="B1" s="353"/>
      <c r="C1" s="353"/>
      <c r="D1" s="353"/>
      <c r="E1" s="353"/>
      <c r="F1" s="353"/>
      <c r="G1" s="9"/>
      <c r="H1" s="9"/>
      <c r="I1" s="9"/>
      <c r="J1" s="9"/>
      <c r="K1" s="9"/>
      <c r="L1" s="9"/>
      <c r="M1" s="9"/>
      <c r="N1" s="298">
        <f>'計画書(車)'!U6</f>
        <v>0</v>
      </c>
      <c r="O1" s="298"/>
      <c r="P1" s="298"/>
      <c r="Q1" s="298"/>
      <c r="R1" s="298"/>
      <c r="S1" s="298"/>
      <c r="T1" s="298"/>
      <c r="U1" s="298"/>
    </row>
    <row r="2" spans="1:39" s="124" customFormat="1" ht="15" customHeight="1">
      <c r="A2" s="123" t="s">
        <v>51</v>
      </c>
      <c r="B2" s="123"/>
      <c r="C2" s="123"/>
      <c r="D2" s="123"/>
      <c r="E2" s="425">
        <f>'計画書(車)'!$M$2</f>
        <v>0</v>
      </c>
      <c r="F2" s="425"/>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9" ht="16.5" thickBot="1">
      <c r="A3" s="301" t="s">
        <v>147</v>
      </c>
      <c r="B3" s="301"/>
      <c r="C3" s="301"/>
      <c r="D3" s="301"/>
      <c r="E3" s="301"/>
      <c r="F3" s="301"/>
      <c r="G3" s="301"/>
      <c r="H3" s="301"/>
      <c r="I3" s="301"/>
      <c r="J3" s="301"/>
      <c r="K3" s="301"/>
      <c r="L3" s="301"/>
      <c r="M3" s="301"/>
      <c r="N3" s="301"/>
      <c r="O3" s="301"/>
      <c r="P3" s="301"/>
      <c r="Q3" s="301"/>
      <c r="R3" s="301"/>
      <c r="S3" s="301"/>
      <c r="T3" s="301"/>
      <c r="U3" s="301"/>
    </row>
    <row r="4" spans="1:39" ht="30" customHeight="1">
      <c r="E4" s="125"/>
      <c r="I4" s="228"/>
      <c r="J4" s="228"/>
      <c r="K4" s="229"/>
      <c r="L4" s="355" t="s">
        <v>118</v>
      </c>
      <c r="M4" s="356"/>
      <c r="N4" s="356"/>
      <c r="O4" s="356"/>
      <c r="P4" s="356"/>
      <c r="Q4" s="355" t="s">
        <v>119</v>
      </c>
      <c r="R4" s="356"/>
      <c r="S4" s="356"/>
      <c r="T4" s="356"/>
      <c r="U4" s="357"/>
    </row>
    <row r="5" spans="1:39" ht="30" customHeight="1" thickBot="1">
      <c r="A5" s="127" t="s">
        <v>55</v>
      </c>
      <c r="B5" s="358">
        <f>'計画書(車)'!$Z$16</f>
        <v>0</v>
      </c>
      <c r="C5" s="358"/>
      <c r="D5" s="358"/>
      <c r="E5" s="116"/>
      <c r="L5" s="230" t="s">
        <v>120</v>
      </c>
      <c r="M5" s="365">
        <f>J21*18</f>
        <v>0</v>
      </c>
      <c r="N5" s="366"/>
      <c r="O5" s="366"/>
      <c r="P5" s="366"/>
      <c r="Q5" s="129" t="s">
        <v>120</v>
      </c>
      <c r="R5" s="387">
        <f>M5</f>
        <v>0</v>
      </c>
      <c r="S5" s="388"/>
      <c r="T5" s="388"/>
      <c r="U5" s="389"/>
    </row>
    <row r="6" spans="1:39" ht="30" customHeight="1" thickBot="1">
      <c r="A6" s="127" t="s">
        <v>61</v>
      </c>
      <c r="B6" s="358">
        <f>'計画書(車)'!$O$16</f>
        <v>0</v>
      </c>
      <c r="C6" s="358"/>
      <c r="D6" s="358"/>
      <c r="E6" s="116"/>
      <c r="F6" s="116"/>
      <c r="G6" s="116"/>
      <c r="H6" s="224" t="s">
        <v>57</v>
      </c>
      <c r="I6" s="225"/>
      <c r="J6" s="226" t="s">
        <v>59</v>
      </c>
      <c r="K6" s="227"/>
      <c r="L6" s="197" t="s">
        <v>121</v>
      </c>
      <c r="M6" s="390" t="s">
        <v>122</v>
      </c>
      <c r="N6" s="391"/>
      <c r="O6" s="359" t="s">
        <v>66</v>
      </c>
      <c r="P6" s="360"/>
      <c r="Q6" s="199" t="s">
        <v>121</v>
      </c>
      <c r="R6" s="390" t="s">
        <v>122</v>
      </c>
      <c r="S6" s="391"/>
      <c r="T6" s="359" t="s">
        <v>66</v>
      </c>
      <c r="U6" s="392"/>
    </row>
    <row r="7" spans="1:39" ht="30" customHeight="1">
      <c r="A7" s="130" t="s">
        <v>67</v>
      </c>
      <c r="B7" s="131" t="s">
        <v>68</v>
      </c>
      <c r="C7" s="132" t="s">
        <v>69</v>
      </c>
      <c r="D7" s="133" t="s">
        <v>70</v>
      </c>
      <c r="E7" s="134" t="s">
        <v>71</v>
      </c>
      <c r="F7" s="134" t="s">
        <v>123</v>
      </c>
      <c r="G7" s="135" t="s">
        <v>124</v>
      </c>
      <c r="H7" s="221" t="s">
        <v>123</v>
      </c>
      <c r="I7" s="221" t="s">
        <v>74</v>
      </c>
      <c r="J7" s="222" t="s">
        <v>75</v>
      </c>
      <c r="K7" s="223" t="s">
        <v>125</v>
      </c>
      <c r="L7" s="218" t="s">
        <v>126</v>
      </c>
      <c r="M7" s="212" t="s">
        <v>127</v>
      </c>
      <c r="N7" s="201" t="s">
        <v>79</v>
      </c>
      <c r="O7" s="136" t="s">
        <v>127</v>
      </c>
      <c r="P7" s="219" t="s">
        <v>80</v>
      </c>
      <c r="Q7" s="218" t="s">
        <v>126</v>
      </c>
      <c r="R7" s="212" t="s">
        <v>127</v>
      </c>
      <c r="S7" s="201" t="s">
        <v>128</v>
      </c>
      <c r="T7" s="136" t="s">
        <v>127</v>
      </c>
      <c r="U7" s="220" t="s">
        <v>80</v>
      </c>
    </row>
    <row r="8" spans="1:39" s="145" customFormat="1" ht="15.75">
      <c r="A8" s="137"/>
      <c r="B8" s="138"/>
      <c r="C8" s="139"/>
      <c r="D8" s="140"/>
      <c r="E8" s="141"/>
      <c r="F8" s="141"/>
      <c r="G8" s="142"/>
      <c r="H8" s="141"/>
      <c r="I8" s="141"/>
      <c r="J8" s="143" t="s">
        <v>82</v>
      </c>
      <c r="K8" s="138"/>
      <c r="L8" s="137" t="s">
        <v>83</v>
      </c>
      <c r="M8" s="144" t="s">
        <v>84</v>
      </c>
      <c r="N8" s="208" t="s">
        <v>83</v>
      </c>
      <c r="O8" s="144" t="s">
        <v>84</v>
      </c>
      <c r="P8" s="139" t="s">
        <v>83</v>
      </c>
      <c r="Q8" s="233" t="s">
        <v>83</v>
      </c>
      <c r="R8" s="144" t="s">
        <v>84</v>
      </c>
      <c r="S8" s="208" t="s">
        <v>83</v>
      </c>
      <c r="T8" s="144" t="s">
        <v>84</v>
      </c>
      <c r="U8" s="232" t="s">
        <v>83</v>
      </c>
      <c r="AM8"/>
    </row>
    <row r="9" spans="1:39" ht="30" customHeight="1">
      <c r="A9" s="182"/>
      <c r="B9" s="183"/>
      <c r="C9" s="148" t="s">
        <v>85</v>
      </c>
      <c r="D9" s="184"/>
      <c r="E9" s="185"/>
      <c r="F9" s="185"/>
      <c r="G9" s="185"/>
      <c r="H9" s="185"/>
      <c r="I9" s="104"/>
      <c r="J9" s="186"/>
      <c r="K9" s="187"/>
      <c r="L9" s="214"/>
      <c r="M9" s="206" t="str">
        <f>IF(I9="","",1)</f>
        <v/>
      </c>
      <c r="N9" s="205"/>
      <c r="O9" s="206" t="str">
        <f>IF(M9="","",1)</f>
        <v/>
      </c>
      <c r="P9" s="154"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152">
        <f>L9</f>
        <v>0</v>
      </c>
      <c r="R9" s="153" t="str">
        <f>M9</f>
        <v/>
      </c>
      <c r="S9" s="153"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153" t="str">
        <f>O9</f>
        <v/>
      </c>
      <c r="U9" s="154"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182"/>
      <c r="B10" s="188"/>
      <c r="C10" s="156" t="s">
        <v>85</v>
      </c>
      <c r="D10" s="189"/>
      <c r="E10" s="190"/>
      <c r="F10" s="185"/>
      <c r="G10" s="190"/>
      <c r="H10" s="190"/>
      <c r="I10" s="104"/>
      <c r="J10" s="191"/>
      <c r="K10" s="215"/>
      <c r="L10" s="214"/>
      <c r="M10" s="213" t="str">
        <f t="shared" ref="M10:M20" si="0">IF(I10="","",1)</f>
        <v/>
      </c>
      <c r="N10" s="192"/>
      <c r="O10" s="206" t="str">
        <f t="shared" ref="O10:O20" si="1">IF(M10="","",1)</f>
        <v/>
      </c>
      <c r="P10" s="154"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160">
        <f t="shared" ref="Q10:Q20" si="2">L10</f>
        <v>0</v>
      </c>
      <c r="R10" s="153" t="str">
        <f t="shared" ref="R10:R20" si="3">M10</f>
        <v/>
      </c>
      <c r="S10" s="153"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153" t="str">
        <f t="shared" ref="T10:T20" si="4">O10</f>
        <v/>
      </c>
      <c r="U10" s="154"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93"/>
      <c r="B11" s="188"/>
      <c r="C11" s="156" t="s">
        <v>85</v>
      </c>
      <c r="D11" s="189"/>
      <c r="E11" s="190"/>
      <c r="F11" s="190"/>
      <c r="G11" s="194"/>
      <c r="H11" s="185"/>
      <c r="I11" s="104"/>
      <c r="J11" s="195"/>
      <c r="K11" s="216"/>
      <c r="L11" s="214"/>
      <c r="M11" s="207" t="str">
        <f t="shared" si="0"/>
        <v/>
      </c>
      <c r="N11" s="192"/>
      <c r="O11" s="206" t="str">
        <f t="shared" si="1"/>
        <v/>
      </c>
      <c r="P11" s="154"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160">
        <f t="shared" si="2"/>
        <v>0</v>
      </c>
      <c r="R11" s="153" t="str">
        <f>M11</f>
        <v/>
      </c>
      <c r="S11" s="153"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153" t="str">
        <f t="shared" si="4"/>
        <v/>
      </c>
      <c r="U11" s="154"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93"/>
      <c r="B12" s="188"/>
      <c r="C12" s="156" t="s">
        <v>69</v>
      </c>
      <c r="D12" s="189"/>
      <c r="E12" s="190"/>
      <c r="F12" s="190"/>
      <c r="G12" s="194"/>
      <c r="H12" s="194"/>
      <c r="I12" s="104"/>
      <c r="J12" s="191"/>
      <c r="K12" s="216"/>
      <c r="L12" s="214"/>
      <c r="M12" s="207" t="str">
        <f t="shared" si="0"/>
        <v/>
      </c>
      <c r="N12" s="192"/>
      <c r="O12" s="206" t="str">
        <f t="shared" si="1"/>
        <v/>
      </c>
      <c r="P12" s="154"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160">
        <f t="shared" si="2"/>
        <v>0</v>
      </c>
      <c r="R12" s="153" t="str">
        <f t="shared" si="3"/>
        <v/>
      </c>
      <c r="S12" s="153"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153" t="str">
        <f t="shared" si="4"/>
        <v/>
      </c>
      <c r="U12" s="154"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93"/>
      <c r="B13" s="188"/>
      <c r="C13" s="156" t="s">
        <v>69</v>
      </c>
      <c r="D13" s="189"/>
      <c r="E13" s="190"/>
      <c r="F13" s="190"/>
      <c r="G13" s="194"/>
      <c r="H13" s="194"/>
      <c r="I13" s="104"/>
      <c r="J13" s="191"/>
      <c r="K13" s="216"/>
      <c r="L13" s="214"/>
      <c r="M13" s="213" t="str">
        <f t="shared" si="0"/>
        <v/>
      </c>
      <c r="N13" s="192"/>
      <c r="O13" s="206" t="str">
        <f t="shared" si="1"/>
        <v/>
      </c>
      <c r="P13" s="154"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160">
        <f t="shared" si="2"/>
        <v>0</v>
      </c>
      <c r="R13" s="153" t="str">
        <f t="shared" si="3"/>
        <v/>
      </c>
      <c r="S13" s="153"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153" t="str">
        <f t="shared" si="4"/>
        <v/>
      </c>
      <c r="U13" s="154"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93"/>
      <c r="B14" s="188"/>
      <c r="C14" s="156" t="s">
        <v>69</v>
      </c>
      <c r="D14" s="189"/>
      <c r="E14" s="190"/>
      <c r="F14" s="190"/>
      <c r="G14" s="194"/>
      <c r="H14" s="194"/>
      <c r="I14" s="104"/>
      <c r="J14" s="191"/>
      <c r="K14" s="215"/>
      <c r="L14" s="214"/>
      <c r="M14" s="207" t="str">
        <f t="shared" si="0"/>
        <v/>
      </c>
      <c r="N14" s="192"/>
      <c r="O14" s="206" t="str">
        <f t="shared" si="1"/>
        <v/>
      </c>
      <c r="P14" s="154"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160">
        <f t="shared" si="2"/>
        <v>0</v>
      </c>
      <c r="R14" s="153" t="str">
        <f t="shared" si="3"/>
        <v/>
      </c>
      <c r="S14" s="153"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153" t="str">
        <f t="shared" si="4"/>
        <v/>
      </c>
      <c r="U14" s="154"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182"/>
      <c r="B15" s="188"/>
      <c r="C15" s="156" t="s">
        <v>85</v>
      </c>
      <c r="D15" s="189"/>
      <c r="E15" s="190"/>
      <c r="F15" s="185"/>
      <c r="G15" s="190"/>
      <c r="H15" s="190"/>
      <c r="I15" s="104"/>
      <c r="J15" s="191"/>
      <c r="K15" s="216"/>
      <c r="L15" s="214"/>
      <c r="M15" s="207" t="str">
        <f t="shared" si="0"/>
        <v/>
      </c>
      <c r="N15" s="192"/>
      <c r="O15" s="206" t="str">
        <f t="shared" si="1"/>
        <v/>
      </c>
      <c r="P15" s="154"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160">
        <f t="shared" si="2"/>
        <v>0</v>
      </c>
      <c r="R15" s="153" t="str">
        <f t="shared" si="3"/>
        <v/>
      </c>
      <c r="S15" s="153"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153" t="str">
        <f t="shared" si="4"/>
        <v/>
      </c>
      <c r="U15" s="154"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93"/>
      <c r="B16" s="188"/>
      <c r="C16" s="156" t="s">
        <v>85</v>
      </c>
      <c r="D16" s="189"/>
      <c r="E16" s="190"/>
      <c r="F16" s="190"/>
      <c r="G16" s="194"/>
      <c r="H16" s="185"/>
      <c r="I16" s="104"/>
      <c r="J16" s="195"/>
      <c r="K16" s="216"/>
      <c r="L16" s="214"/>
      <c r="M16" s="207" t="str">
        <f t="shared" si="0"/>
        <v/>
      </c>
      <c r="N16" s="192"/>
      <c r="O16" s="206" t="str">
        <f t="shared" si="1"/>
        <v/>
      </c>
      <c r="P16" s="154"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160">
        <f t="shared" si="2"/>
        <v>0</v>
      </c>
      <c r="R16" s="153" t="str">
        <f t="shared" si="3"/>
        <v/>
      </c>
      <c r="S16" s="153"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153" t="str">
        <f t="shared" si="4"/>
        <v/>
      </c>
      <c r="U16" s="154"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93"/>
      <c r="B17" s="188"/>
      <c r="C17" s="156" t="s">
        <v>69</v>
      </c>
      <c r="D17" s="189"/>
      <c r="E17" s="190"/>
      <c r="F17" s="190"/>
      <c r="G17" s="194"/>
      <c r="H17" s="194"/>
      <c r="I17" s="104"/>
      <c r="J17" s="191"/>
      <c r="K17" s="216"/>
      <c r="L17" s="214"/>
      <c r="M17" s="207" t="str">
        <f t="shared" si="0"/>
        <v/>
      </c>
      <c r="N17" s="192"/>
      <c r="O17" s="206" t="str">
        <f t="shared" si="1"/>
        <v/>
      </c>
      <c r="P17" s="154"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160">
        <f t="shared" si="2"/>
        <v>0</v>
      </c>
      <c r="R17" s="153" t="str">
        <f t="shared" si="3"/>
        <v/>
      </c>
      <c r="S17" s="153"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153" t="str">
        <f t="shared" si="4"/>
        <v/>
      </c>
      <c r="U17" s="154"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93"/>
      <c r="B18" s="188"/>
      <c r="C18" s="156" t="s">
        <v>69</v>
      </c>
      <c r="D18" s="189"/>
      <c r="E18" s="190"/>
      <c r="F18" s="190"/>
      <c r="G18" s="194"/>
      <c r="H18" s="194"/>
      <c r="I18" s="104"/>
      <c r="J18" s="191"/>
      <c r="K18" s="216"/>
      <c r="L18" s="214"/>
      <c r="M18" s="207" t="str">
        <f t="shared" si="0"/>
        <v/>
      </c>
      <c r="N18" s="192"/>
      <c r="O18" s="206" t="str">
        <f t="shared" si="1"/>
        <v/>
      </c>
      <c r="P18" s="154"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160">
        <f t="shared" si="2"/>
        <v>0</v>
      </c>
      <c r="R18" s="153" t="str">
        <f t="shared" si="3"/>
        <v/>
      </c>
      <c r="S18" s="153"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153" t="str">
        <f t="shared" si="4"/>
        <v/>
      </c>
      <c r="U18" s="154"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93"/>
      <c r="B19" s="188"/>
      <c r="C19" s="156" t="s">
        <v>69</v>
      </c>
      <c r="D19" s="189"/>
      <c r="E19" s="190"/>
      <c r="F19" s="190"/>
      <c r="G19" s="194"/>
      <c r="H19" s="194"/>
      <c r="I19" s="104"/>
      <c r="J19" s="191"/>
      <c r="K19" s="216"/>
      <c r="L19" s="214"/>
      <c r="M19" s="207" t="str">
        <f t="shared" si="0"/>
        <v/>
      </c>
      <c r="N19" s="192"/>
      <c r="O19" s="206" t="str">
        <f t="shared" si="1"/>
        <v/>
      </c>
      <c r="P19" s="154"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160">
        <f t="shared" si="2"/>
        <v>0</v>
      </c>
      <c r="R19" s="153" t="str">
        <f t="shared" si="3"/>
        <v/>
      </c>
      <c r="S19" s="153"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153" t="str">
        <f t="shared" si="4"/>
        <v/>
      </c>
      <c r="U19" s="154"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93"/>
      <c r="B20" s="188"/>
      <c r="C20" s="156" t="s">
        <v>69</v>
      </c>
      <c r="D20" s="189"/>
      <c r="E20" s="190"/>
      <c r="F20" s="190"/>
      <c r="G20" s="190"/>
      <c r="H20" s="190"/>
      <c r="I20" s="104"/>
      <c r="J20" s="191"/>
      <c r="K20" s="216"/>
      <c r="L20" s="237"/>
      <c r="M20" s="209" t="str">
        <f t="shared" si="0"/>
        <v/>
      </c>
      <c r="N20" s="210"/>
      <c r="O20" s="206" t="str">
        <f t="shared" si="1"/>
        <v/>
      </c>
      <c r="P20" s="154"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234">
        <f t="shared" si="2"/>
        <v>0</v>
      </c>
      <c r="R20" s="153" t="str">
        <f t="shared" si="3"/>
        <v/>
      </c>
      <c r="S20" s="153"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153" t="str">
        <f t="shared" si="4"/>
        <v/>
      </c>
      <c r="U20" s="154"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361" t="s">
        <v>92</v>
      </c>
      <c r="B21" s="362"/>
      <c r="C21" s="362"/>
      <c r="D21" s="362"/>
      <c r="E21" s="362"/>
      <c r="F21" s="362"/>
      <c r="G21" s="362"/>
      <c r="H21" s="363"/>
      <c r="I21" s="196"/>
      <c r="J21" s="164">
        <f>TRUNC(SUM(J9:J20),-0.1)</f>
        <v>0</v>
      </c>
      <c r="K21" s="217"/>
      <c r="L21" s="203">
        <f t="shared" ref="L21:P21" si="5">SUM(L9:L20)</f>
        <v>0</v>
      </c>
      <c r="M21" s="203"/>
      <c r="N21" s="202">
        <f>SUM(N9:N20)</f>
        <v>0</v>
      </c>
      <c r="O21" s="204"/>
      <c r="P21" s="204">
        <f t="shared" si="5"/>
        <v>0</v>
      </c>
      <c r="Q21" s="235">
        <f>SUM(Q9:Q20)</f>
        <v>0</v>
      </c>
      <c r="R21" s="165"/>
      <c r="S21" s="203">
        <f>SUM(S9:S20)</f>
        <v>0</v>
      </c>
      <c r="T21" s="203"/>
      <c r="U21" s="166">
        <f>SUM(U9:U20)</f>
        <v>0</v>
      </c>
    </row>
    <row r="22" spans="1:36" ht="16.5" thickBot="1">
      <c r="A22" s="364" t="s">
        <v>139</v>
      </c>
      <c r="B22" s="364"/>
      <c r="C22" s="364"/>
      <c r="D22" s="364"/>
      <c r="E22" s="364"/>
      <c r="F22" s="364"/>
      <c r="G22" s="364"/>
      <c r="H22" s="364"/>
      <c r="I22" s="364"/>
      <c r="J22" s="364"/>
      <c r="K22" s="364"/>
      <c r="L22" s="211"/>
      <c r="M22" s="167"/>
      <c r="N22" s="167"/>
      <c r="O22" s="167"/>
      <c r="P22" s="167"/>
      <c r="Q22" s="167"/>
      <c r="R22" s="167"/>
      <c r="S22" s="167"/>
      <c r="T22" s="167"/>
      <c r="U22" s="167"/>
    </row>
    <row r="23" spans="1:36" ht="30" customHeight="1" thickBot="1">
      <c r="A23" s="116"/>
      <c r="B23" s="116"/>
      <c r="C23" s="128"/>
      <c r="D23" s="116"/>
      <c r="E23" s="116"/>
      <c r="F23" s="116"/>
      <c r="G23" s="116"/>
      <c r="K23" s="236"/>
      <c r="L23" s="396" t="s">
        <v>140</v>
      </c>
      <c r="M23" s="397"/>
      <c r="N23" s="393">
        <f>SUM(M5,L21,N21,P21)</f>
        <v>0</v>
      </c>
      <c r="O23" s="394"/>
      <c r="P23" s="395"/>
      <c r="Q23" s="373" t="s">
        <v>141</v>
      </c>
      <c r="R23" s="373"/>
      <c r="S23" s="386">
        <f>SUM(R5,Q21,S21,U21)</f>
        <v>0</v>
      </c>
      <c r="T23" s="384"/>
      <c r="U23" s="385"/>
    </row>
    <row r="24" spans="1:36" ht="30" customHeight="1" thickBot="1">
      <c r="A24" s="116"/>
      <c r="B24" s="116"/>
      <c r="C24" s="128"/>
      <c r="D24" s="116"/>
      <c r="E24" s="116"/>
      <c r="F24" s="116"/>
      <c r="G24" s="116"/>
      <c r="H24" s="116"/>
      <c r="I24" s="116"/>
      <c r="J24" s="128"/>
      <c r="N24" s="168"/>
      <c r="O24" s="168"/>
      <c r="P24" s="168"/>
      <c r="Q24" s="372" t="s">
        <v>95</v>
      </c>
      <c r="R24" s="373"/>
      <c r="S24" s="383">
        <f>N23-S23</f>
        <v>0</v>
      </c>
      <c r="T24" s="384"/>
      <c r="U24" s="385"/>
    </row>
    <row r="25" spans="1:36" ht="16.5" thickBot="1">
      <c r="A25" s="116"/>
      <c r="B25" s="116"/>
      <c r="C25" s="128"/>
      <c r="D25" s="116"/>
      <c r="E25" s="116"/>
      <c r="F25" s="116"/>
      <c r="G25" s="116"/>
      <c r="H25" s="116"/>
      <c r="I25" s="116"/>
      <c r="J25" s="128"/>
      <c r="K25" s="128"/>
      <c r="L25" s="128"/>
      <c r="M25" s="168"/>
      <c r="N25" s="168"/>
      <c r="O25" s="168"/>
      <c r="P25" s="168"/>
      <c r="Q25" s="126"/>
      <c r="R25" s="126"/>
      <c r="S25" s="126"/>
      <c r="T25" s="126"/>
      <c r="U25" s="169"/>
    </row>
    <row r="26" spans="1:36" ht="30" customHeight="1">
      <c r="A26" s="368" t="s">
        <v>142</v>
      </c>
      <c r="B26" s="369"/>
      <c r="C26" s="369"/>
      <c r="D26" s="369"/>
      <c r="E26" s="369"/>
      <c r="F26" s="369"/>
      <c r="G26" s="369"/>
      <c r="H26" s="369"/>
      <c r="I26" s="369"/>
      <c r="J26" s="369"/>
      <c r="K26" s="370"/>
      <c r="L26" s="380" t="s">
        <v>143</v>
      </c>
      <c r="M26" s="381"/>
      <c r="N26" s="381"/>
      <c r="O26" s="381"/>
      <c r="P26" s="381"/>
      <c r="Q26" s="381"/>
      <c r="R26" s="381"/>
      <c r="S26" s="381"/>
      <c r="T26" s="381"/>
      <c r="U26" s="382"/>
      <c r="AJ26"/>
    </row>
    <row r="27" spans="1:36" ht="30" customHeight="1">
      <c r="A27" s="435"/>
      <c r="B27" s="436"/>
      <c r="C27" s="436"/>
      <c r="D27" s="436"/>
      <c r="E27" s="436"/>
      <c r="F27" s="436"/>
      <c r="G27" s="436"/>
      <c r="H27" s="436"/>
      <c r="I27" s="436"/>
      <c r="J27" s="436"/>
      <c r="K27" s="437"/>
      <c r="L27" s="426"/>
      <c r="M27" s="427"/>
      <c r="N27" s="427"/>
      <c r="O27" s="427"/>
      <c r="P27" s="427"/>
      <c r="Q27" s="427"/>
      <c r="R27" s="427"/>
      <c r="S27" s="427"/>
      <c r="T27" s="427"/>
      <c r="U27" s="428"/>
    </row>
    <row r="28" spans="1:36" ht="30" customHeight="1">
      <c r="A28" s="435"/>
      <c r="B28" s="436"/>
      <c r="C28" s="436"/>
      <c r="D28" s="436"/>
      <c r="E28" s="436"/>
      <c r="F28" s="436"/>
      <c r="G28" s="436"/>
      <c r="H28" s="436"/>
      <c r="I28" s="436"/>
      <c r="J28" s="436"/>
      <c r="K28" s="437"/>
      <c r="L28" s="429"/>
      <c r="M28" s="430"/>
      <c r="N28" s="430"/>
      <c r="O28" s="430"/>
      <c r="P28" s="430"/>
      <c r="Q28" s="430"/>
      <c r="R28" s="430"/>
      <c r="S28" s="430"/>
      <c r="T28" s="430"/>
      <c r="U28" s="431"/>
    </row>
    <row r="29" spans="1:36" ht="30" customHeight="1">
      <c r="A29" s="435"/>
      <c r="B29" s="436"/>
      <c r="C29" s="436"/>
      <c r="D29" s="436"/>
      <c r="E29" s="436"/>
      <c r="F29" s="436"/>
      <c r="G29" s="436"/>
      <c r="H29" s="436"/>
      <c r="I29" s="436"/>
      <c r="J29" s="436"/>
      <c r="K29" s="437"/>
      <c r="L29" s="429"/>
      <c r="M29" s="430"/>
      <c r="N29" s="430"/>
      <c r="O29" s="430"/>
      <c r="P29" s="430"/>
      <c r="Q29" s="430"/>
      <c r="R29" s="430"/>
      <c r="S29" s="430"/>
      <c r="T29" s="430"/>
      <c r="U29" s="431"/>
    </row>
    <row r="30" spans="1:36" ht="30" customHeight="1">
      <c r="A30" s="435"/>
      <c r="B30" s="436"/>
      <c r="C30" s="436"/>
      <c r="D30" s="436"/>
      <c r="E30" s="436"/>
      <c r="F30" s="436"/>
      <c r="G30" s="436"/>
      <c r="H30" s="436"/>
      <c r="I30" s="436"/>
      <c r="J30" s="436"/>
      <c r="K30" s="437"/>
      <c r="L30" s="429"/>
      <c r="M30" s="430"/>
      <c r="N30" s="430"/>
      <c r="O30" s="430"/>
      <c r="P30" s="430"/>
      <c r="Q30" s="430"/>
      <c r="R30" s="430"/>
      <c r="S30" s="430"/>
      <c r="T30" s="430"/>
      <c r="U30" s="431"/>
    </row>
    <row r="31" spans="1:36" ht="30" customHeight="1">
      <c r="A31" s="435"/>
      <c r="B31" s="436"/>
      <c r="C31" s="436"/>
      <c r="D31" s="436"/>
      <c r="E31" s="436"/>
      <c r="F31" s="436"/>
      <c r="G31" s="436"/>
      <c r="H31" s="436"/>
      <c r="I31" s="436"/>
      <c r="J31" s="436"/>
      <c r="K31" s="437"/>
      <c r="L31" s="429"/>
      <c r="M31" s="430"/>
      <c r="N31" s="430"/>
      <c r="O31" s="430"/>
      <c r="P31" s="430"/>
      <c r="Q31" s="430"/>
      <c r="R31" s="430"/>
      <c r="S31" s="430"/>
      <c r="T31" s="430"/>
      <c r="U31" s="431"/>
    </row>
    <row r="32" spans="1:36" ht="30" customHeight="1">
      <c r="A32" s="435"/>
      <c r="B32" s="436"/>
      <c r="C32" s="436"/>
      <c r="D32" s="436"/>
      <c r="E32" s="436"/>
      <c r="F32" s="436"/>
      <c r="G32" s="436"/>
      <c r="H32" s="436"/>
      <c r="I32" s="436"/>
      <c r="J32" s="436"/>
      <c r="K32" s="437"/>
      <c r="L32" s="429"/>
      <c r="M32" s="430"/>
      <c r="N32" s="430"/>
      <c r="O32" s="430"/>
      <c r="P32" s="430"/>
      <c r="Q32" s="430"/>
      <c r="R32" s="430"/>
      <c r="S32" s="430"/>
      <c r="T32" s="430"/>
      <c r="U32" s="431"/>
    </row>
    <row r="33" spans="1:21" ht="30" customHeight="1">
      <c r="A33" s="435"/>
      <c r="B33" s="436"/>
      <c r="C33" s="436"/>
      <c r="D33" s="436"/>
      <c r="E33" s="436"/>
      <c r="F33" s="436"/>
      <c r="G33" s="436"/>
      <c r="H33" s="436"/>
      <c r="I33" s="436"/>
      <c r="J33" s="436"/>
      <c r="K33" s="437"/>
      <c r="L33" s="429"/>
      <c r="M33" s="430"/>
      <c r="N33" s="430"/>
      <c r="O33" s="430"/>
      <c r="P33" s="430"/>
      <c r="Q33" s="430"/>
      <c r="R33" s="430"/>
      <c r="S33" s="430"/>
      <c r="T33" s="430"/>
      <c r="U33" s="431"/>
    </row>
    <row r="34" spans="1:21" ht="30" customHeight="1">
      <c r="A34" s="435"/>
      <c r="B34" s="436"/>
      <c r="C34" s="436"/>
      <c r="D34" s="436"/>
      <c r="E34" s="436"/>
      <c r="F34" s="436"/>
      <c r="G34" s="436"/>
      <c r="H34" s="436"/>
      <c r="I34" s="436"/>
      <c r="J34" s="436"/>
      <c r="K34" s="437"/>
      <c r="L34" s="429"/>
      <c r="M34" s="430"/>
      <c r="N34" s="430"/>
      <c r="O34" s="430"/>
      <c r="P34" s="430"/>
      <c r="Q34" s="430"/>
      <c r="R34" s="430"/>
      <c r="S34" s="430"/>
      <c r="T34" s="430"/>
      <c r="U34" s="431"/>
    </row>
    <row r="35" spans="1:21" ht="30" customHeight="1">
      <c r="A35" s="435"/>
      <c r="B35" s="436"/>
      <c r="C35" s="436"/>
      <c r="D35" s="436"/>
      <c r="E35" s="436"/>
      <c r="F35" s="436"/>
      <c r="G35" s="436"/>
      <c r="H35" s="436"/>
      <c r="I35" s="436"/>
      <c r="J35" s="436"/>
      <c r="K35" s="437"/>
      <c r="L35" s="429"/>
      <c r="M35" s="430"/>
      <c r="N35" s="430"/>
      <c r="O35" s="430"/>
      <c r="P35" s="430"/>
      <c r="Q35" s="430"/>
      <c r="R35" s="430"/>
      <c r="S35" s="430"/>
      <c r="T35" s="430"/>
      <c r="U35" s="431"/>
    </row>
    <row r="36" spans="1:21" ht="30" customHeight="1">
      <c r="A36" s="435"/>
      <c r="B36" s="436"/>
      <c r="C36" s="436"/>
      <c r="D36" s="436"/>
      <c r="E36" s="436"/>
      <c r="F36" s="436"/>
      <c r="G36" s="436"/>
      <c r="H36" s="436"/>
      <c r="I36" s="436"/>
      <c r="J36" s="436"/>
      <c r="K36" s="437"/>
      <c r="L36" s="429"/>
      <c r="M36" s="430"/>
      <c r="N36" s="430"/>
      <c r="O36" s="430"/>
      <c r="P36" s="430"/>
      <c r="Q36" s="430"/>
      <c r="R36" s="430"/>
      <c r="S36" s="430"/>
      <c r="T36" s="430"/>
      <c r="U36" s="431"/>
    </row>
    <row r="37" spans="1:21" ht="30" customHeight="1">
      <c r="A37" s="435"/>
      <c r="B37" s="436"/>
      <c r="C37" s="436"/>
      <c r="D37" s="436"/>
      <c r="E37" s="436"/>
      <c r="F37" s="436"/>
      <c r="G37" s="436"/>
      <c r="H37" s="436"/>
      <c r="I37" s="436"/>
      <c r="J37" s="436"/>
      <c r="K37" s="437"/>
      <c r="L37" s="429"/>
      <c r="M37" s="430"/>
      <c r="N37" s="430"/>
      <c r="O37" s="430"/>
      <c r="P37" s="430"/>
      <c r="Q37" s="430"/>
      <c r="R37" s="430"/>
      <c r="S37" s="430"/>
      <c r="T37" s="430"/>
      <c r="U37" s="431"/>
    </row>
    <row r="38" spans="1:21" ht="30" customHeight="1">
      <c r="A38" s="435"/>
      <c r="B38" s="436"/>
      <c r="C38" s="436"/>
      <c r="D38" s="436"/>
      <c r="E38" s="436"/>
      <c r="F38" s="436"/>
      <c r="G38" s="436"/>
      <c r="H38" s="436"/>
      <c r="I38" s="436"/>
      <c r="J38" s="436"/>
      <c r="K38" s="437"/>
      <c r="L38" s="429"/>
      <c r="M38" s="430"/>
      <c r="N38" s="430"/>
      <c r="O38" s="430"/>
      <c r="P38" s="430"/>
      <c r="Q38" s="430"/>
      <c r="R38" s="430"/>
      <c r="S38" s="430"/>
      <c r="T38" s="430"/>
      <c r="U38" s="431"/>
    </row>
    <row r="39" spans="1:21" ht="30" customHeight="1">
      <c r="A39" s="435"/>
      <c r="B39" s="436"/>
      <c r="C39" s="436"/>
      <c r="D39" s="436"/>
      <c r="E39" s="436"/>
      <c r="F39" s="436"/>
      <c r="G39" s="436"/>
      <c r="H39" s="436"/>
      <c r="I39" s="436"/>
      <c r="J39" s="436"/>
      <c r="K39" s="437"/>
      <c r="L39" s="429"/>
      <c r="M39" s="430"/>
      <c r="N39" s="430"/>
      <c r="O39" s="430"/>
      <c r="P39" s="430"/>
      <c r="Q39" s="430"/>
      <c r="R39" s="430"/>
      <c r="S39" s="430"/>
      <c r="T39" s="430"/>
      <c r="U39" s="431"/>
    </row>
    <row r="40" spans="1:21" ht="30" customHeight="1">
      <c r="A40" s="435"/>
      <c r="B40" s="436"/>
      <c r="C40" s="436"/>
      <c r="D40" s="436"/>
      <c r="E40" s="436"/>
      <c r="F40" s="436"/>
      <c r="G40" s="436"/>
      <c r="H40" s="436"/>
      <c r="I40" s="436"/>
      <c r="J40" s="436"/>
      <c r="K40" s="437"/>
      <c r="L40" s="429"/>
      <c r="M40" s="430"/>
      <c r="N40" s="430"/>
      <c r="O40" s="430"/>
      <c r="P40" s="430"/>
      <c r="Q40" s="430"/>
      <c r="R40" s="430"/>
      <c r="S40" s="430"/>
      <c r="T40" s="430"/>
      <c r="U40" s="431"/>
    </row>
    <row r="41" spans="1:21" ht="30" customHeight="1">
      <c r="A41" s="435"/>
      <c r="B41" s="436"/>
      <c r="C41" s="436"/>
      <c r="D41" s="436"/>
      <c r="E41" s="436"/>
      <c r="F41" s="436"/>
      <c r="G41" s="436"/>
      <c r="H41" s="436"/>
      <c r="I41" s="436"/>
      <c r="J41" s="436"/>
      <c r="K41" s="437"/>
      <c r="L41" s="429"/>
      <c r="M41" s="430"/>
      <c r="N41" s="430"/>
      <c r="O41" s="430"/>
      <c r="P41" s="430"/>
      <c r="Q41" s="430"/>
      <c r="R41" s="430"/>
      <c r="S41" s="430"/>
      <c r="T41" s="430"/>
      <c r="U41" s="431"/>
    </row>
    <row r="42" spans="1:21" ht="30" customHeight="1">
      <c r="A42" s="435"/>
      <c r="B42" s="436"/>
      <c r="C42" s="436"/>
      <c r="D42" s="436"/>
      <c r="E42" s="436"/>
      <c r="F42" s="436"/>
      <c r="G42" s="436"/>
      <c r="H42" s="436"/>
      <c r="I42" s="436"/>
      <c r="J42" s="436"/>
      <c r="K42" s="437"/>
      <c r="L42" s="429"/>
      <c r="M42" s="430"/>
      <c r="N42" s="430"/>
      <c r="O42" s="430"/>
      <c r="P42" s="430"/>
      <c r="Q42" s="430"/>
      <c r="R42" s="430"/>
      <c r="S42" s="430"/>
      <c r="T42" s="430"/>
      <c r="U42" s="431"/>
    </row>
    <row r="43" spans="1:21" ht="30" customHeight="1">
      <c r="A43" s="435"/>
      <c r="B43" s="436"/>
      <c r="C43" s="436"/>
      <c r="D43" s="436"/>
      <c r="E43" s="436"/>
      <c r="F43" s="436"/>
      <c r="G43" s="436"/>
      <c r="H43" s="436"/>
      <c r="I43" s="436"/>
      <c r="J43" s="436"/>
      <c r="K43" s="437"/>
      <c r="L43" s="429"/>
      <c r="M43" s="430"/>
      <c r="N43" s="430"/>
      <c r="O43" s="430"/>
      <c r="P43" s="430"/>
      <c r="Q43" s="430"/>
      <c r="R43" s="430"/>
      <c r="S43" s="430"/>
      <c r="T43" s="430"/>
      <c r="U43" s="431"/>
    </row>
    <row r="44" spans="1:21" ht="30" customHeight="1">
      <c r="A44" s="435"/>
      <c r="B44" s="436"/>
      <c r="C44" s="436"/>
      <c r="D44" s="436"/>
      <c r="E44" s="436"/>
      <c r="F44" s="436"/>
      <c r="G44" s="436"/>
      <c r="H44" s="436"/>
      <c r="I44" s="436"/>
      <c r="J44" s="436"/>
      <c r="K44" s="437"/>
      <c r="L44" s="429"/>
      <c r="M44" s="430"/>
      <c r="N44" s="430"/>
      <c r="O44" s="430"/>
      <c r="P44" s="430"/>
      <c r="Q44" s="430"/>
      <c r="R44" s="430"/>
      <c r="S44" s="430"/>
      <c r="T44" s="430"/>
      <c r="U44" s="431"/>
    </row>
    <row r="45" spans="1:21" ht="30" customHeight="1">
      <c r="A45" s="435"/>
      <c r="B45" s="436"/>
      <c r="C45" s="436"/>
      <c r="D45" s="436"/>
      <c r="E45" s="436"/>
      <c r="F45" s="436"/>
      <c r="G45" s="436"/>
      <c r="H45" s="436"/>
      <c r="I45" s="436"/>
      <c r="J45" s="436"/>
      <c r="K45" s="437"/>
      <c r="L45" s="429"/>
      <c r="M45" s="430"/>
      <c r="N45" s="430"/>
      <c r="O45" s="430"/>
      <c r="P45" s="430"/>
      <c r="Q45" s="430"/>
      <c r="R45" s="430"/>
      <c r="S45" s="430"/>
      <c r="T45" s="430"/>
      <c r="U45" s="431"/>
    </row>
    <row r="46" spans="1:21" ht="30" customHeight="1">
      <c r="A46" s="435"/>
      <c r="B46" s="436"/>
      <c r="C46" s="436"/>
      <c r="D46" s="436"/>
      <c r="E46" s="436"/>
      <c r="F46" s="436"/>
      <c r="G46" s="436"/>
      <c r="H46" s="436"/>
      <c r="I46" s="436"/>
      <c r="J46" s="436"/>
      <c r="K46" s="437"/>
      <c r="L46" s="429"/>
      <c r="M46" s="430"/>
      <c r="N46" s="430"/>
      <c r="O46" s="430"/>
      <c r="P46" s="430"/>
      <c r="Q46" s="430"/>
      <c r="R46" s="430"/>
      <c r="S46" s="430"/>
      <c r="T46" s="430"/>
      <c r="U46" s="431"/>
    </row>
    <row r="47" spans="1:21" ht="30" customHeight="1">
      <c r="A47" s="435"/>
      <c r="B47" s="436"/>
      <c r="C47" s="436"/>
      <c r="D47" s="436"/>
      <c r="E47" s="436"/>
      <c r="F47" s="436"/>
      <c r="G47" s="436"/>
      <c r="H47" s="436"/>
      <c r="I47" s="436"/>
      <c r="J47" s="436"/>
      <c r="K47" s="437"/>
      <c r="L47" s="429"/>
      <c r="M47" s="430"/>
      <c r="N47" s="430"/>
      <c r="O47" s="430"/>
      <c r="P47" s="430"/>
      <c r="Q47" s="430"/>
      <c r="R47" s="430"/>
      <c r="S47" s="430"/>
      <c r="T47" s="430"/>
      <c r="U47" s="431"/>
    </row>
    <row r="48" spans="1:21" ht="30" customHeight="1">
      <c r="A48" s="435"/>
      <c r="B48" s="436"/>
      <c r="C48" s="436"/>
      <c r="D48" s="436"/>
      <c r="E48" s="436"/>
      <c r="F48" s="436"/>
      <c r="G48" s="436"/>
      <c r="H48" s="436"/>
      <c r="I48" s="436"/>
      <c r="J48" s="436"/>
      <c r="K48" s="437"/>
      <c r="L48" s="429"/>
      <c r="M48" s="430"/>
      <c r="N48" s="430"/>
      <c r="O48" s="430"/>
      <c r="P48" s="430"/>
      <c r="Q48" s="430"/>
      <c r="R48" s="430"/>
      <c r="S48" s="430"/>
      <c r="T48" s="430"/>
      <c r="U48" s="431"/>
    </row>
    <row r="49" spans="1:21" ht="30" customHeight="1">
      <c r="A49" s="435"/>
      <c r="B49" s="436"/>
      <c r="C49" s="436"/>
      <c r="D49" s="436"/>
      <c r="E49" s="436"/>
      <c r="F49" s="436"/>
      <c r="G49" s="436"/>
      <c r="H49" s="436"/>
      <c r="I49" s="436"/>
      <c r="J49" s="436"/>
      <c r="K49" s="437"/>
      <c r="L49" s="432"/>
      <c r="M49" s="433"/>
      <c r="N49" s="433"/>
      <c r="O49" s="433"/>
      <c r="P49" s="433"/>
      <c r="Q49" s="433"/>
      <c r="R49" s="433"/>
      <c r="S49" s="433"/>
      <c r="T49" s="433"/>
      <c r="U49" s="434"/>
    </row>
    <row r="50" spans="1:21" ht="15.75">
      <c r="A50" s="367" t="s">
        <v>94</v>
      </c>
      <c r="B50" s="367"/>
      <c r="C50" s="367"/>
      <c r="D50" s="367"/>
      <c r="E50" s="367"/>
      <c r="F50" s="367"/>
      <c r="G50" s="367"/>
      <c r="H50" s="367"/>
      <c r="I50" s="367"/>
      <c r="J50" s="367"/>
      <c r="K50" s="367"/>
      <c r="L50" s="198"/>
    </row>
  </sheetData>
  <sheetProtection sheet="1" selectLockedCells="1"/>
  <protectedRanges>
    <protectedRange sqref="A9:B20 I6 K6 D9:L20 N9:N20 A27 L27" name="範囲1"/>
  </protectedRanges>
  <mergeCells count="27">
    <mergeCell ref="Q24:R24"/>
    <mergeCell ref="S24:U24"/>
    <mergeCell ref="L27:U49"/>
    <mergeCell ref="L26:U26"/>
    <mergeCell ref="A50:K50"/>
    <mergeCell ref="A26:K26"/>
    <mergeCell ref="A27:K49"/>
    <mergeCell ref="Q23:R23"/>
    <mergeCell ref="S23:U23"/>
    <mergeCell ref="B5:D5"/>
    <mergeCell ref="B6:D6"/>
    <mergeCell ref="M6:N6"/>
    <mergeCell ref="A21:H21"/>
    <mergeCell ref="A22:K22"/>
    <mergeCell ref="L23:M23"/>
    <mergeCell ref="N23:P23"/>
    <mergeCell ref="O6:P6"/>
    <mergeCell ref="M5:P5"/>
    <mergeCell ref="R6:S6"/>
    <mergeCell ref="T6:U6"/>
    <mergeCell ref="R5:U5"/>
    <mergeCell ref="A1:F1"/>
    <mergeCell ref="N1:U1"/>
    <mergeCell ref="E2:F2"/>
    <mergeCell ref="A3:U3"/>
    <mergeCell ref="Q4:U4"/>
    <mergeCell ref="L4:P4"/>
  </mergeCells>
  <phoneticPr fontId="5"/>
  <conditionalFormatting sqref="A9:B20 N9:N20">
    <cfRule type="containsBlanks" dxfId="8" priority="4">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3628A206-36A4-4DAA-8FF4-A628F97EC7F1}">
      <formula1>"有,無"</formula1>
    </dataValidation>
    <dataValidation type="list" allowBlank="1" showInputMessage="1" showErrorMessage="1" sqref="I6 K6" xr:uid="{E9A62857-58C7-4246-9E37-8FC9223902BB}">
      <formula1>"あり,なし"</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3DB1DB-7F12-4D5A-AADB-87CE02CF2E3C}">
          <x14:formula1>
            <xm:f>'(参考)宿泊費等'!$H$2:$BB$2</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55D3-88A4-4FFB-8D56-19BB2701AA9B}">
  <sheetPr>
    <tabColor rgb="FFFFFF00"/>
    <pageSetUpPr fitToPage="1"/>
  </sheetPr>
  <dimension ref="A1:AM50"/>
  <sheetViews>
    <sheetView showZeros="0" view="pageBreakPreview" zoomScale="90" zoomScaleNormal="115" zoomScaleSheetLayoutView="90" workbookViewId="0">
      <selection activeCell="N8" sqref="N8"/>
    </sheetView>
  </sheetViews>
  <sheetFormatPr defaultColWidth="2.5703125" defaultRowHeight="30" customHeight="1"/>
  <cols>
    <col min="1" max="1" width="7.85546875" style="5" bestFit="1" customWidth="1"/>
    <col min="2" max="2" width="7.7109375" style="5" bestFit="1" customWidth="1"/>
    <col min="3" max="3" width="4.28515625" style="13" bestFit="1" customWidth="1"/>
    <col min="4" max="4" width="7.7109375" style="5" bestFit="1" customWidth="1"/>
    <col min="5" max="5" width="10.7109375" style="5" customWidth="1"/>
    <col min="6" max="6" width="18.7109375" style="5" customWidth="1"/>
    <col min="7" max="7" width="10.7109375" style="5" customWidth="1"/>
    <col min="8" max="8" width="18.7109375" style="5" customWidth="1"/>
    <col min="9" max="9" width="8.85546875" style="5" customWidth="1"/>
    <col min="10" max="10" width="8.85546875" style="13" customWidth="1"/>
    <col min="11" max="11" width="9.28515625" style="13" bestFit="1" customWidth="1"/>
    <col min="12" max="12" width="7.85546875" style="13" customWidth="1"/>
    <col min="13" max="21" width="7.85546875" style="5" customWidth="1"/>
    <col min="22" max="16384" width="2.5703125" style="5"/>
  </cols>
  <sheetData>
    <row r="1" spans="1:39" ht="15.75">
      <c r="A1" s="353" t="s">
        <v>0</v>
      </c>
      <c r="B1" s="353"/>
      <c r="C1" s="353"/>
      <c r="D1" s="353"/>
      <c r="E1" s="353"/>
      <c r="F1" s="353"/>
      <c r="G1" s="9"/>
      <c r="H1" s="9"/>
      <c r="I1" s="9"/>
      <c r="J1" s="9"/>
      <c r="K1" s="9"/>
      <c r="L1" s="9"/>
      <c r="M1" s="9"/>
      <c r="N1" s="298">
        <f>'計画書(車)'!U6</f>
        <v>0</v>
      </c>
      <c r="O1" s="298"/>
      <c r="P1" s="298"/>
      <c r="Q1" s="298"/>
      <c r="R1" s="298"/>
      <c r="S1" s="298"/>
      <c r="T1" s="298"/>
      <c r="U1" s="298"/>
    </row>
    <row r="2" spans="1:39" s="124" customFormat="1" ht="15" customHeight="1">
      <c r="A2" s="123" t="s">
        <v>51</v>
      </c>
      <c r="B2" s="123"/>
      <c r="C2" s="123"/>
      <c r="D2" s="123"/>
      <c r="E2" s="425">
        <f>'計画書(車)'!$M$2</f>
        <v>0</v>
      </c>
      <c r="F2" s="425"/>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9" ht="16.5" thickBot="1">
      <c r="A3" s="301" t="s">
        <v>147</v>
      </c>
      <c r="B3" s="301"/>
      <c r="C3" s="301"/>
      <c r="D3" s="301"/>
      <c r="E3" s="301"/>
      <c r="F3" s="301"/>
      <c r="G3" s="301"/>
      <c r="H3" s="301"/>
      <c r="I3" s="301"/>
      <c r="J3" s="301"/>
      <c r="K3" s="301"/>
      <c r="L3" s="301"/>
      <c r="M3" s="301"/>
      <c r="N3" s="301"/>
      <c r="O3" s="301"/>
      <c r="P3" s="301"/>
      <c r="Q3" s="301"/>
      <c r="R3" s="301"/>
      <c r="S3" s="301"/>
      <c r="T3" s="301"/>
      <c r="U3" s="301"/>
    </row>
    <row r="4" spans="1:39" ht="30" customHeight="1">
      <c r="E4" s="125"/>
      <c r="I4" s="228"/>
      <c r="J4" s="228"/>
      <c r="K4" s="229"/>
      <c r="L4" s="355" t="s">
        <v>118</v>
      </c>
      <c r="M4" s="356"/>
      <c r="N4" s="356"/>
      <c r="O4" s="356"/>
      <c r="P4" s="356"/>
      <c r="Q4" s="355" t="s">
        <v>119</v>
      </c>
      <c r="R4" s="356"/>
      <c r="S4" s="356"/>
      <c r="T4" s="356"/>
      <c r="U4" s="357"/>
    </row>
    <row r="5" spans="1:39" ht="30" customHeight="1" thickBot="1">
      <c r="A5" s="127" t="s">
        <v>55</v>
      </c>
      <c r="B5" s="358">
        <f>'計画書(車)'!$Z$17</f>
        <v>0</v>
      </c>
      <c r="C5" s="358"/>
      <c r="D5" s="358"/>
      <c r="E5" s="116"/>
      <c r="L5" s="230" t="s">
        <v>120</v>
      </c>
      <c r="M5" s="365">
        <f>J21*18</f>
        <v>0</v>
      </c>
      <c r="N5" s="366"/>
      <c r="O5" s="366"/>
      <c r="P5" s="366"/>
      <c r="Q5" s="129" t="s">
        <v>120</v>
      </c>
      <c r="R5" s="387">
        <f>M5</f>
        <v>0</v>
      </c>
      <c r="S5" s="388"/>
      <c r="T5" s="388"/>
      <c r="U5" s="389"/>
    </row>
    <row r="6" spans="1:39" ht="30" customHeight="1" thickBot="1">
      <c r="A6" s="127" t="s">
        <v>61</v>
      </c>
      <c r="B6" s="358">
        <f>'計画書(車)'!$O$17</f>
        <v>0</v>
      </c>
      <c r="C6" s="358"/>
      <c r="D6" s="358"/>
      <c r="E6" s="116"/>
      <c r="F6" s="116"/>
      <c r="G6" s="116"/>
      <c r="H6" s="224" t="s">
        <v>57</v>
      </c>
      <c r="I6" s="225"/>
      <c r="J6" s="226" t="s">
        <v>59</v>
      </c>
      <c r="K6" s="227"/>
      <c r="L6" s="197" t="s">
        <v>121</v>
      </c>
      <c r="M6" s="390" t="s">
        <v>122</v>
      </c>
      <c r="N6" s="391"/>
      <c r="O6" s="359" t="s">
        <v>66</v>
      </c>
      <c r="P6" s="360"/>
      <c r="Q6" s="199" t="s">
        <v>121</v>
      </c>
      <c r="R6" s="390" t="s">
        <v>122</v>
      </c>
      <c r="S6" s="391"/>
      <c r="T6" s="359" t="s">
        <v>66</v>
      </c>
      <c r="U6" s="392"/>
    </row>
    <row r="7" spans="1:39" ht="30" customHeight="1">
      <c r="A7" s="130" t="s">
        <v>67</v>
      </c>
      <c r="B7" s="131" t="s">
        <v>68</v>
      </c>
      <c r="C7" s="132" t="s">
        <v>69</v>
      </c>
      <c r="D7" s="133" t="s">
        <v>70</v>
      </c>
      <c r="E7" s="134" t="s">
        <v>71</v>
      </c>
      <c r="F7" s="134" t="s">
        <v>123</v>
      </c>
      <c r="G7" s="135" t="s">
        <v>124</v>
      </c>
      <c r="H7" s="221" t="s">
        <v>123</v>
      </c>
      <c r="I7" s="221" t="s">
        <v>74</v>
      </c>
      <c r="J7" s="222" t="s">
        <v>75</v>
      </c>
      <c r="K7" s="223" t="s">
        <v>125</v>
      </c>
      <c r="L7" s="218" t="s">
        <v>126</v>
      </c>
      <c r="M7" s="212" t="s">
        <v>127</v>
      </c>
      <c r="N7" s="201" t="s">
        <v>79</v>
      </c>
      <c r="O7" s="136" t="s">
        <v>127</v>
      </c>
      <c r="P7" s="219" t="s">
        <v>80</v>
      </c>
      <c r="Q7" s="218" t="s">
        <v>126</v>
      </c>
      <c r="R7" s="212" t="s">
        <v>127</v>
      </c>
      <c r="S7" s="201" t="s">
        <v>128</v>
      </c>
      <c r="T7" s="136" t="s">
        <v>127</v>
      </c>
      <c r="U7" s="220" t="s">
        <v>80</v>
      </c>
    </row>
    <row r="8" spans="1:39" s="145" customFormat="1" ht="15.75">
      <c r="A8" s="137"/>
      <c r="B8" s="138"/>
      <c r="C8" s="139"/>
      <c r="D8" s="140"/>
      <c r="E8" s="141"/>
      <c r="F8" s="141"/>
      <c r="G8" s="142"/>
      <c r="H8" s="141"/>
      <c r="I8" s="141"/>
      <c r="J8" s="143" t="s">
        <v>82</v>
      </c>
      <c r="K8" s="138"/>
      <c r="L8" s="137" t="s">
        <v>83</v>
      </c>
      <c r="M8" s="144" t="s">
        <v>84</v>
      </c>
      <c r="N8" s="208" t="s">
        <v>83</v>
      </c>
      <c r="O8" s="144" t="s">
        <v>84</v>
      </c>
      <c r="P8" s="139" t="s">
        <v>83</v>
      </c>
      <c r="Q8" s="233" t="s">
        <v>83</v>
      </c>
      <c r="R8" s="144" t="s">
        <v>84</v>
      </c>
      <c r="S8" s="208" t="s">
        <v>83</v>
      </c>
      <c r="T8" s="144" t="s">
        <v>84</v>
      </c>
      <c r="U8" s="232" t="s">
        <v>83</v>
      </c>
      <c r="AM8"/>
    </row>
    <row r="9" spans="1:39" ht="30" customHeight="1">
      <c r="A9" s="182"/>
      <c r="B9" s="183"/>
      <c r="C9" s="148" t="s">
        <v>85</v>
      </c>
      <c r="D9" s="184"/>
      <c r="E9" s="185"/>
      <c r="F9" s="185"/>
      <c r="G9" s="185"/>
      <c r="H9" s="185"/>
      <c r="I9" s="104"/>
      <c r="J9" s="186"/>
      <c r="K9" s="187"/>
      <c r="L9" s="214"/>
      <c r="M9" s="206" t="str">
        <f t="shared" ref="M9:M20" si="0">IF(I9="","",1)</f>
        <v/>
      </c>
      <c r="N9" s="205"/>
      <c r="O9" s="206" t="str">
        <f>IF(M9="","",1)</f>
        <v/>
      </c>
      <c r="P9" s="154"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152">
        <f>L9</f>
        <v>0</v>
      </c>
      <c r="R9" s="153" t="str">
        <f>M9</f>
        <v/>
      </c>
      <c r="S9" s="153"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153" t="str">
        <f>O9</f>
        <v/>
      </c>
      <c r="U9" s="154"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182"/>
      <c r="B10" s="188"/>
      <c r="C10" s="156" t="s">
        <v>85</v>
      </c>
      <c r="D10" s="189"/>
      <c r="E10" s="190"/>
      <c r="F10" s="185"/>
      <c r="G10" s="190"/>
      <c r="H10" s="190"/>
      <c r="I10" s="104"/>
      <c r="J10" s="191"/>
      <c r="K10" s="215"/>
      <c r="L10" s="214"/>
      <c r="M10" s="213" t="str">
        <f t="shared" si="0"/>
        <v/>
      </c>
      <c r="N10" s="192"/>
      <c r="O10" s="206" t="str">
        <f t="shared" ref="O10:O20" si="1">IF(M10="","",1)</f>
        <v/>
      </c>
      <c r="P10" s="154"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160">
        <f t="shared" ref="Q10:Q20" si="2">L10</f>
        <v>0</v>
      </c>
      <c r="R10" s="153" t="str">
        <f t="shared" ref="R10:R20" si="3">M10</f>
        <v/>
      </c>
      <c r="S10" s="153"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153" t="str">
        <f t="shared" ref="T10:T20" si="4">O10</f>
        <v/>
      </c>
      <c r="U10" s="154"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93"/>
      <c r="B11" s="188"/>
      <c r="C11" s="156" t="s">
        <v>85</v>
      </c>
      <c r="D11" s="189"/>
      <c r="E11" s="190"/>
      <c r="F11" s="190"/>
      <c r="G11" s="194"/>
      <c r="H11" s="185"/>
      <c r="I11" s="104"/>
      <c r="J11" s="195"/>
      <c r="K11" s="216"/>
      <c r="L11" s="214"/>
      <c r="M11" s="207" t="str">
        <f t="shared" si="0"/>
        <v/>
      </c>
      <c r="N11" s="192"/>
      <c r="O11" s="206" t="str">
        <f t="shared" si="1"/>
        <v/>
      </c>
      <c r="P11" s="154"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160">
        <f t="shared" si="2"/>
        <v>0</v>
      </c>
      <c r="R11" s="153" t="str">
        <f>M11</f>
        <v/>
      </c>
      <c r="S11" s="153"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153" t="str">
        <f t="shared" si="4"/>
        <v/>
      </c>
      <c r="U11" s="154"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93"/>
      <c r="B12" s="188"/>
      <c r="C12" s="156" t="s">
        <v>69</v>
      </c>
      <c r="D12" s="189"/>
      <c r="E12" s="190"/>
      <c r="F12" s="190"/>
      <c r="G12" s="194"/>
      <c r="H12" s="194"/>
      <c r="I12" s="104"/>
      <c r="J12" s="191"/>
      <c r="K12" s="216"/>
      <c r="L12" s="214"/>
      <c r="M12" s="207" t="str">
        <f t="shared" si="0"/>
        <v/>
      </c>
      <c r="N12" s="192"/>
      <c r="O12" s="206" t="str">
        <f t="shared" si="1"/>
        <v/>
      </c>
      <c r="P12" s="154"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160">
        <f t="shared" si="2"/>
        <v>0</v>
      </c>
      <c r="R12" s="153" t="str">
        <f t="shared" si="3"/>
        <v/>
      </c>
      <c r="S12" s="153"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153" t="str">
        <f t="shared" si="4"/>
        <v/>
      </c>
      <c r="U12" s="154"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93"/>
      <c r="B13" s="188"/>
      <c r="C13" s="156" t="s">
        <v>69</v>
      </c>
      <c r="D13" s="189"/>
      <c r="E13" s="190"/>
      <c r="F13" s="190"/>
      <c r="G13" s="194"/>
      <c r="H13" s="194"/>
      <c r="I13" s="104"/>
      <c r="J13" s="191"/>
      <c r="K13" s="216"/>
      <c r="L13" s="214"/>
      <c r="M13" s="213" t="str">
        <f t="shared" si="0"/>
        <v/>
      </c>
      <c r="N13" s="192"/>
      <c r="O13" s="206" t="str">
        <f t="shared" si="1"/>
        <v/>
      </c>
      <c r="P13" s="154"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160">
        <f t="shared" si="2"/>
        <v>0</v>
      </c>
      <c r="R13" s="153" t="str">
        <f t="shared" si="3"/>
        <v/>
      </c>
      <c r="S13" s="153"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153" t="str">
        <f t="shared" si="4"/>
        <v/>
      </c>
      <c r="U13" s="154"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93"/>
      <c r="B14" s="188"/>
      <c r="C14" s="156" t="s">
        <v>69</v>
      </c>
      <c r="D14" s="189"/>
      <c r="E14" s="190"/>
      <c r="F14" s="190"/>
      <c r="G14" s="194"/>
      <c r="H14" s="194"/>
      <c r="I14" s="104"/>
      <c r="J14" s="191"/>
      <c r="K14" s="215"/>
      <c r="L14" s="214"/>
      <c r="M14" s="207" t="str">
        <f t="shared" si="0"/>
        <v/>
      </c>
      <c r="N14" s="192"/>
      <c r="O14" s="206" t="str">
        <f t="shared" si="1"/>
        <v/>
      </c>
      <c r="P14" s="154"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160">
        <f t="shared" si="2"/>
        <v>0</v>
      </c>
      <c r="R14" s="153" t="str">
        <f t="shared" si="3"/>
        <v/>
      </c>
      <c r="S14" s="153"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153" t="str">
        <f t="shared" si="4"/>
        <v/>
      </c>
      <c r="U14" s="154"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182"/>
      <c r="B15" s="188"/>
      <c r="C15" s="156" t="s">
        <v>85</v>
      </c>
      <c r="D15" s="189"/>
      <c r="E15" s="190"/>
      <c r="F15" s="185"/>
      <c r="G15" s="190"/>
      <c r="H15" s="190"/>
      <c r="I15" s="104"/>
      <c r="J15" s="191"/>
      <c r="K15" s="216"/>
      <c r="L15" s="214"/>
      <c r="M15" s="207" t="str">
        <f>IF(I15="","",1)</f>
        <v/>
      </c>
      <c r="N15" s="192"/>
      <c r="O15" s="206" t="str">
        <f t="shared" si="1"/>
        <v/>
      </c>
      <c r="P15" s="154"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160">
        <f t="shared" si="2"/>
        <v>0</v>
      </c>
      <c r="R15" s="153" t="str">
        <f t="shared" si="3"/>
        <v/>
      </c>
      <c r="S15" s="153"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153" t="str">
        <f t="shared" si="4"/>
        <v/>
      </c>
      <c r="U15" s="154"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93"/>
      <c r="B16" s="188"/>
      <c r="C16" s="156" t="s">
        <v>85</v>
      </c>
      <c r="D16" s="189"/>
      <c r="E16" s="190"/>
      <c r="F16" s="190"/>
      <c r="G16" s="194"/>
      <c r="H16" s="185"/>
      <c r="I16" s="104"/>
      <c r="J16" s="195"/>
      <c r="K16" s="216"/>
      <c r="L16" s="214"/>
      <c r="M16" s="207" t="str">
        <f t="shared" si="0"/>
        <v/>
      </c>
      <c r="N16" s="192"/>
      <c r="O16" s="206" t="str">
        <f t="shared" si="1"/>
        <v/>
      </c>
      <c r="P16" s="154"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160">
        <f t="shared" si="2"/>
        <v>0</v>
      </c>
      <c r="R16" s="153" t="str">
        <f t="shared" si="3"/>
        <v/>
      </c>
      <c r="S16" s="153"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153" t="str">
        <f t="shared" si="4"/>
        <v/>
      </c>
      <c r="U16" s="154"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93"/>
      <c r="B17" s="188"/>
      <c r="C17" s="156" t="s">
        <v>69</v>
      </c>
      <c r="D17" s="189"/>
      <c r="E17" s="190"/>
      <c r="F17" s="190"/>
      <c r="G17" s="194"/>
      <c r="H17" s="194"/>
      <c r="I17" s="104"/>
      <c r="J17" s="191"/>
      <c r="K17" s="216"/>
      <c r="L17" s="214"/>
      <c r="M17" s="207" t="str">
        <f t="shared" si="0"/>
        <v/>
      </c>
      <c r="N17" s="192"/>
      <c r="O17" s="206" t="str">
        <f t="shared" si="1"/>
        <v/>
      </c>
      <c r="P17" s="154"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160">
        <f t="shared" si="2"/>
        <v>0</v>
      </c>
      <c r="R17" s="153" t="str">
        <f t="shared" si="3"/>
        <v/>
      </c>
      <c r="S17" s="153"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153" t="str">
        <f t="shared" si="4"/>
        <v/>
      </c>
      <c r="U17" s="154"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93"/>
      <c r="B18" s="188"/>
      <c r="C18" s="156" t="s">
        <v>69</v>
      </c>
      <c r="D18" s="189"/>
      <c r="E18" s="190"/>
      <c r="F18" s="190"/>
      <c r="G18" s="194"/>
      <c r="H18" s="194"/>
      <c r="I18" s="104"/>
      <c r="J18" s="191"/>
      <c r="K18" s="216"/>
      <c r="L18" s="214"/>
      <c r="M18" s="207" t="str">
        <f t="shared" si="0"/>
        <v/>
      </c>
      <c r="N18" s="192"/>
      <c r="O18" s="206" t="str">
        <f t="shared" si="1"/>
        <v/>
      </c>
      <c r="P18" s="154"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160">
        <f t="shared" si="2"/>
        <v>0</v>
      </c>
      <c r="R18" s="153" t="str">
        <f t="shared" si="3"/>
        <v/>
      </c>
      <c r="S18" s="153"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153" t="str">
        <f t="shared" si="4"/>
        <v/>
      </c>
      <c r="U18" s="154"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93"/>
      <c r="B19" s="188"/>
      <c r="C19" s="156" t="s">
        <v>69</v>
      </c>
      <c r="D19" s="189"/>
      <c r="E19" s="190"/>
      <c r="F19" s="190"/>
      <c r="G19" s="194"/>
      <c r="H19" s="194"/>
      <c r="I19" s="104"/>
      <c r="J19" s="191"/>
      <c r="K19" s="216"/>
      <c r="L19" s="214"/>
      <c r="M19" s="207" t="str">
        <f t="shared" si="0"/>
        <v/>
      </c>
      <c r="N19" s="192"/>
      <c r="O19" s="206" t="str">
        <f t="shared" si="1"/>
        <v/>
      </c>
      <c r="P19" s="154"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160">
        <f t="shared" si="2"/>
        <v>0</v>
      </c>
      <c r="R19" s="153" t="str">
        <f t="shared" si="3"/>
        <v/>
      </c>
      <c r="S19" s="153"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153" t="str">
        <f t="shared" si="4"/>
        <v/>
      </c>
      <c r="U19" s="154"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93"/>
      <c r="B20" s="188"/>
      <c r="C20" s="156" t="s">
        <v>69</v>
      </c>
      <c r="D20" s="189"/>
      <c r="E20" s="190"/>
      <c r="F20" s="190"/>
      <c r="G20" s="190"/>
      <c r="H20" s="190"/>
      <c r="I20" s="104"/>
      <c r="J20" s="191"/>
      <c r="K20" s="216"/>
      <c r="L20" s="237"/>
      <c r="M20" s="209" t="str">
        <f t="shared" si="0"/>
        <v/>
      </c>
      <c r="N20" s="210"/>
      <c r="O20" s="206" t="str">
        <f t="shared" si="1"/>
        <v/>
      </c>
      <c r="P20" s="154"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234">
        <f t="shared" si="2"/>
        <v>0</v>
      </c>
      <c r="R20" s="153" t="str">
        <f t="shared" si="3"/>
        <v/>
      </c>
      <c r="S20" s="153"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153" t="str">
        <f t="shared" si="4"/>
        <v/>
      </c>
      <c r="U20" s="154"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361" t="s">
        <v>92</v>
      </c>
      <c r="B21" s="362"/>
      <c r="C21" s="362"/>
      <c r="D21" s="362"/>
      <c r="E21" s="362"/>
      <c r="F21" s="362"/>
      <c r="G21" s="362"/>
      <c r="H21" s="363"/>
      <c r="I21" s="196"/>
      <c r="J21" s="164">
        <f>TRUNC(SUM(J9:J20),-0.1)</f>
        <v>0</v>
      </c>
      <c r="K21" s="217"/>
      <c r="L21" s="203">
        <f t="shared" ref="L21:P21" si="5">SUM(L9:L20)</f>
        <v>0</v>
      </c>
      <c r="M21" s="203"/>
      <c r="N21" s="202">
        <f t="shared" si="5"/>
        <v>0</v>
      </c>
      <c r="O21" s="204"/>
      <c r="P21" s="204">
        <f t="shared" si="5"/>
        <v>0</v>
      </c>
      <c r="Q21" s="235">
        <f>SUM(Q9:Q20)</f>
        <v>0</v>
      </c>
      <c r="R21" s="165"/>
      <c r="S21" s="203">
        <f>SUM(S9:S20)</f>
        <v>0</v>
      </c>
      <c r="T21" s="203"/>
      <c r="U21" s="166">
        <f>SUM(U9:U20)</f>
        <v>0</v>
      </c>
    </row>
    <row r="22" spans="1:36" ht="16.5" thickBot="1">
      <c r="A22" s="364" t="s">
        <v>139</v>
      </c>
      <c r="B22" s="364"/>
      <c r="C22" s="364"/>
      <c r="D22" s="364"/>
      <c r="E22" s="364"/>
      <c r="F22" s="364"/>
      <c r="G22" s="364"/>
      <c r="H22" s="364"/>
      <c r="I22" s="364"/>
      <c r="J22" s="364"/>
      <c r="K22" s="364"/>
      <c r="L22" s="211"/>
      <c r="M22" s="167"/>
      <c r="N22" s="167"/>
      <c r="O22" s="167"/>
      <c r="P22" s="167"/>
      <c r="Q22" s="167"/>
      <c r="R22" s="167"/>
      <c r="S22" s="167"/>
      <c r="T22" s="167"/>
      <c r="U22" s="167"/>
    </row>
    <row r="23" spans="1:36" ht="30" customHeight="1" thickBot="1">
      <c r="A23" s="116"/>
      <c r="B23" s="116"/>
      <c r="C23" s="128"/>
      <c r="D23" s="116"/>
      <c r="E23" s="116"/>
      <c r="F23" s="116"/>
      <c r="G23" s="116"/>
      <c r="K23" s="236"/>
      <c r="L23" s="396" t="s">
        <v>140</v>
      </c>
      <c r="M23" s="397"/>
      <c r="N23" s="393">
        <f>SUM(M5,L21,N21,P21)</f>
        <v>0</v>
      </c>
      <c r="O23" s="394"/>
      <c r="P23" s="395"/>
      <c r="Q23" s="373" t="s">
        <v>141</v>
      </c>
      <c r="R23" s="373"/>
      <c r="S23" s="386">
        <f>SUM(R5,Q21,S21,U21)</f>
        <v>0</v>
      </c>
      <c r="T23" s="384"/>
      <c r="U23" s="385"/>
    </row>
    <row r="24" spans="1:36" ht="30" customHeight="1" thickBot="1">
      <c r="A24" s="116"/>
      <c r="B24" s="116"/>
      <c r="C24" s="128"/>
      <c r="D24" s="116"/>
      <c r="E24" s="116"/>
      <c r="F24" s="116"/>
      <c r="G24" s="116"/>
      <c r="H24" s="116"/>
      <c r="I24" s="116"/>
      <c r="J24" s="128"/>
      <c r="N24" s="168"/>
      <c r="O24" s="168"/>
      <c r="P24" s="168"/>
      <c r="Q24" s="372" t="s">
        <v>95</v>
      </c>
      <c r="R24" s="373"/>
      <c r="S24" s="383">
        <f>N23-S23</f>
        <v>0</v>
      </c>
      <c r="T24" s="384"/>
      <c r="U24" s="385"/>
    </row>
    <row r="25" spans="1:36" ht="16.5" thickBot="1">
      <c r="A25" s="116"/>
      <c r="B25" s="116"/>
      <c r="C25" s="128"/>
      <c r="D25" s="116"/>
      <c r="E25" s="116"/>
      <c r="F25" s="116"/>
      <c r="G25" s="116"/>
      <c r="H25" s="116"/>
      <c r="I25" s="116"/>
      <c r="J25" s="128"/>
      <c r="K25" s="128"/>
      <c r="L25" s="128"/>
      <c r="M25" s="168"/>
      <c r="N25" s="168"/>
      <c r="O25" s="168"/>
      <c r="P25" s="168"/>
      <c r="Q25" s="126"/>
      <c r="R25" s="126"/>
      <c r="S25" s="126"/>
      <c r="T25" s="126"/>
      <c r="U25" s="169"/>
    </row>
    <row r="26" spans="1:36" ht="30" customHeight="1">
      <c r="A26" s="368" t="s">
        <v>142</v>
      </c>
      <c r="B26" s="369"/>
      <c r="C26" s="369"/>
      <c r="D26" s="369"/>
      <c r="E26" s="369"/>
      <c r="F26" s="369"/>
      <c r="G26" s="369"/>
      <c r="H26" s="369"/>
      <c r="I26" s="369"/>
      <c r="J26" s="369"/>
      <c r="K26" s="370"/>
      <c r="L26" s="380" t="s">
        <v>143</v>
      </c>
      <c r="M26" s="381"/>
      <c r="N26" s="381"/>
      <c r="O26" s="381"/>
      <c r="P26" s="381"/>
      <c r="Q26" s="381"/>
      <c r="R26" s="381"/>
      <c r="S26" s="381"/>
      <c r="T26" s="381"/>
      <c r="U26" s="382"/>
      <c r="AJ26"/>
    </row>
    <row r="27" spans="1:36" ht="30" customHeight="1">
      <c r="A27" s="435"/>
      <c r="B27" s="436"/>
      <c r="C27" s="436"/>
      <c r="D27" s="436"/>
      <c r="E27" s="436"/>
      <c r="F27" s="436"/>
      <c r="G27" s="436"/>
      <c r="H27" s="436"/>
      <c r="I27" s="436"/>
      <c r="J27" s="436"/>
      <c r="K27" s="437"/>
      <c r="L27" s="426"/>
      <c r="M27" s="427"/>
      <c r="N27" s="427"/>
      <c r="O27" s="427"/>
      <c r="P27" s="427"/>
      <c r="Q27" s="427"/>
      <c r="R27" s="427"/>
      <c r="S27" s="427"/>
      <c r="T27" s="427"/>
      <c r="U27" s="428"/>
    </row>
    <row r="28" spans="1:36" ht="30" customHeight="1">
      <c r="A28" s="435"/>
      <c r="B28" s="436"/>
      <c r="C28" s="436"/>
      <c r="D28" s="436"/>
      <c r="E28" s="436"/>
      <c r="F28" s="436"/>
      <c r="G28" s="436"/>
      <c r="H28" s="436"/>
      <c r="I28" s="436"/>
      <c r="J28" s="436"/>
      <c r="K28" s="437"/>
      <c r="L28" s="429"/>
      <c r="M28" s="430"/>
      <c r="N28" s="430"/>
      <c r="O28" s="430"/>
      <c r="P28" s="430"/>
      <c r="Q28" s="430"/>
      <c r="R28" s="430"/>
      <c r="S28" s="430"/>
      <c r="T28" s="430"/>
      <c r="U28" s="431"/>
    </row>
    <row r="29" spans="1:36" ht="30" customHeight="1">
      <c r="A29" s="435"/>
      <c r="B29" s="436"/>
      <c r="C29" s="436"/>
      <c r="D29" s="436"/>
      <c r="E29" s="436"/>
      <c r="F29" s="436"/>
      <c r="G29" s="436"/>
      <c r="H29" s="436"/>
      <c r="I29" s="436"/>
      <c r="J29" s="436"/>
      <c r="K29" s="437"/>
      <c r="L29" s="429"/>
      <c r="M29" s="430"/>
      <c r="N29" s="430"/>
      <c r="O29" s="430"/>
      <c r="P29" s="430"/>
      <c r="Q29" s="430"/>
      <c r="R29" s="430"/>
      <c r="S29" s="430"/>
      <c r="T29" s="430"/>
      <c r="U29" s="431"/>
    </row>
    <row r="30" spans="1:36" ht="30" customHeight="1">
      <c r="A30" s="435"/>
      <c r="B30" s="436"/>
      <c r="C30" s="436"/>
      <c r="D30" s="436"/>
      <c r="E30" s="436"/>
      <c r="F30" s="436"/>
      <c r="G30" s="436"/>
      <c r="H30" s="436"/>
      <c r="I30" s="436"/>
      <c r="J30" s="436"/>
      <c r="K30" s="437"/>
      <c r="L30" s="429"/>
      <c r="M30" s="430"/>
      <c r="N30" s="430"/>
      <c r="O30" s="430"/>
      <c r="P30" s="430"/>
      <c r="Q30" s="430"/>
      <c r="R30" s="430"/>
      <c r="S30" s="430"/>
      <c r="T30" s="430"/>
      <c r="U30" s="431"/>
    </row>
    <row r="31" spans="1:36" ht="30" customHeight="1">
      <c r="A31" s="435"/>
      <c r="B31" s="436"/>
      <c r="C31" s="436"/>
      <c r="D31" s="436"/>
      <c r="E31" s="436"/>
      <c r="F31" s="436"/>
      <c r="G31" s="436"/>
      <c r="H31" s="436"/>
      <c r="I31" s="436"/>
      <c r="J31" s="436"/>
      <c r="K31" s="437"/>
      <c r="L31" s="429"/>
      <c r="M31" s="430"/>
      <c r="N31" s="430"/>
      <c r="O31" s="430"/>
      <c r="P31" s="430"/>
      <c r="Q31" s="430"/>
      <c r="R31" s="430"/>
      <c r="S31" s="430"/>
      <c r="T31" s="430"/>
      <c r="U31" s="431"/>
    </row>
    <row r="32" spans="1:36" ht="30" customHeight="1">
      <c r="A32" s="435"/>
      <c r="B32" s="436"/>
      <c r="C32" s="436"/>
      <c r="D32" s="436"/>
      <c r="E32" s="436"/>
      <c r="F32" s="436"/>
      <c r="G32" s="436"/>
      <c r="H32" s="436"/>
      <c r="I32" s="436"/>
      <c r="J32" s="436"/>
      <c r="K32" s="437"/>
      <c r="L32" s="429"/>
      <c r="M32" s="430"/>
      <c r="N32" s="430"/>
      <c r="O32" s="430"/>
      <c r="P32" s="430"/>
      <c r="Q32" s="430"/>
      <c r="R32" s="430"/>
      <c r="S32" s="430"/>
      <c r="T32" s="430"/>
      <c r="U32" s="431"/>
    </row>
    <row r="33" spans="1:21" ht="30" customHeight="1">
      <c r="A33" s="435"/>
      <c r="B33" s="436"/>
      <c r="C33" s="436"/>
      <c r="D33" s="436"/>
      <c r="E33" s="436"/>
      <c r="F33" s="436"/>
      <c r="G33" s="436"/>
      <c r="H33" s="436"/>
      <c r="I33" s="436"/>
      <c r="J33" s="436"/>
      <c r="K33" s="437"/>
      <c r="L33" s="429"/>
      <c r="M33" s="430"/>
      <c r="N33" s="430"/>
      <c r="O33" s="430"/>
      <c r="P33" s="430"/>
      <c r="Q33" s="430"/>
      <c r="R33" s="430"/>
      <c r="S33" s="430"/>
      <c r="T33" s="430"/>
      <c r="U33" s="431"/>
    </row>
    <row r="34" spans="1:21" ht="30" customHeight="1">
      <c r="A34" s="435"/>
      <c r="B34" s="436"/>
      <c r="C34" s="436"/>
      <c r="D34" s="436"/>
      <c r="E34" s="436"/>
      <c r="F34" s="436"/>
      <c r="G34" s="436"/>
      <c r="H34" s="436"/>
      <c r="I34" s="436"/>
      <c r="J34" s="436"/>
      <c r="K34" s="437"/>
      <c r="L34" s="429"/>
      <c r="M34" s="430"/>
      <c r="N34" s="430"/>
      <c r="O34" s="430"/>
      <c r="P34" s="430"/>
      <c r="Q34" s="430"/>
      <c r="R34" s="430"/>
      <c r="S34" s="430"/>
      <c r="T34" s="430"/>
      <c r="U34" s="431"/>
    </row>
    <row r="35" spans="1:21" ht="30" customHeight="1">
      <c r="A35" s="435"/>
      <c r="B35" s="436"/>
      <c r="C35" s="436"/>
      <c r="D35" s="436"/>
      <c r="E35" s="436"/>
      <c r="F35" s="436"/>
      <c r="G35" s="436"/>
      <c r="H35" s="436"/>
      <c r="I35" s="436"/>
      <c r="J35" s="436"/>
      <c r="K35" s="437"/>
      <c r="L35" s="429"/>
      <c r="M35" s="430"/>
      <c r="N35" s="430"/>
      <c r="O35" s="430"/>
      <c r="P35" s="430"/>
      <c r="Q35" s="430"/>
      <c r="R35" s="430"/>
      <c r="S35" s="430"/>
      <c r="T35" s="430"/>
      <c r="U35" s="431"/>
    </row>
    <row r="36" spans="1:21" ht="30" customHeight="1">
      <c r="A36" s="435"/>
      <c r="B36" s="436"/>
      <c r="C36" s="436"/>
      <c r="D36" s="436"/>
      <c r="E36" s="436"/>
      <c r="F36" s="436"/>
      <c r="G36" s="436"/>
      <c r="H36" s="436"/>
      <c r="I36" s="436"/>
      <c r="J36" s="436"/>
      <c r="K36" s="437"/>
      <c r="L36" s="429"/>
      <c r="M36" s="430"/>
      <c r="N36" s="430"/>
      <c r="O36" s="430"/>
      <c r="P36" s="430"/>
      <c r="Q36" s="430"/>
      <c r="R36" s="430"/>
      <c r="S36" s="430"/>
      <c r="T36" s="430"/>
      <c r="U36" s="431"/>
    </row>
    <row r="37" spans="1:21" ht="30" customHeight="1">
      <c r="A37" s="435"/>
      <c r="B37" s="436"/>
      <c r="C37" s="436"/>
      <c r="D37" s="436"/>
      <c r="E37" s="436"/>
      <c r="F37" s="436"/>
      <c r="G37" s="436"/>
      <c r="H37" s="436"/>
      <c r="I37" s="436"/>
      <c r="J37" s="436"/>
      <c r="K37" s="437"/>
      <c r="L37" s="429"/>
      <c r="M37" s="430"/>
      <c r="N37" s="430"/>
      <c r="O37" s="430"/>
      <c r="P37" s="430"/>
      <c r="Q37" s="430"/>
      <c r="R37" s="430"/>
      <c r="S37" s="430"/>
      <c r="T37" s="430"/>
      <c r="U37" s="431"/>
    </row>
    <row r="38" spans="1:21" ht="30" customHeight="1">
      <c r="A38" s="435"/>
      <c r="B38" s="436"/>
      <c r="C38" s="436"/>
      <c r="D38" s="436"/>
      <c r="E38" s="436"/>
      <c r="F38" s="436"/>
      <c r="G38" s="436"/>
      <c r="H38" s="436"/>
      <c r="I38" s="436"/>
      <c r="J38" s="436"/>
      <c r="K38" s="437"/>
      <c r="L38" s="429"/>
      <c r="M38" s="430"/>
      <c r="N38" s="430"/>
      <c r="O38" s="430"/>
      <c r="P38" s="430"/>
      <c r="Q38" s="430"/>
      <c r="R38" s="430"/>
      <c r="S38" s="430"/>
      <c r="T38" s="430"/>
      <c r="U38" s="431"/>
    </row>
    <row r="39" spans="1:21" ht="30" customHeight="1">
      <c r="A39" s="435"/>
      <c r="B39" s="436"/>
      <c r="C39" s="436"/>
      <c r="D39" s="436"/>
      <c r="E39" s="436"/>
      <c r="F39" s="436"/>
      <c r="G39" s="436"/>
      <c r="H39" s="436"/>
      <c r="I39" s="436"/>
      <c r="J39" s="436"/>
      <c r="K39" s="437"/>
      <c r="L39" s="429"/>
      <c r="M39" s="430"/>
      <c r="N39" s="430"/>
      <c r="O39" s="430"/>
      <c r="P39" s="430"/>
      <c r="Q39" s="430"/>
      <c r="R39" s="430"/>
      <c r="S39" s="430"/>
      <c r="T39" s="430"/>
      <c r="U39" s="431"/>
    </row>
    <row r="40" spans="1:21" ht="30" customHeight="1">
      <c r="A40" s="435"/>
      <c r="B40" s="436"/>
      <c r="C40" s="436"/>
      <c r="D40" s="436"/>
      <c r="E40" s="436"/>
      <c r="F40" s="436"/>
      <c r="G40" s="436"/>
      <c r="H40" s="436"/>
      <c r="I40" s="436"/>
      <c r="J40" s="436"/>
      <c r="K40" s="437"/>
      <c r="L40" s="429"/>
      <c r="M40" s="430"/>
      <c r="N40" s="430"/>
      <c r="O40" s="430"/>
      <c r="P40" s="430"/>
      <c r="Q40" s="430"/>
      <c r="R40" s="430"/>
      <c r="S40" s="430"/>
      <c r="T40" s="430"/>
      <c r="U40" s="431"/>
    </row>
    <row r="41" spans="1:21" ht="30" customHeight="1">
      <c r="A41" s="435"/>
      <c r="B41" s="436"/>
      <c r="C41" s="436"/>
      <c r="D41" s="436"/>
      <c r="E41" s="436"/>
      <c r="F41" s="436"/>
      <c r="G41" s="436"/>
      <c r="H41" s="436"/>
      <c r="I41" s="436"/>
      <c r="J41" s="436"/>
      <c r="K41" s="437"/>
      <c r="L41" s="429"/>
      <c r="M41" s="430"/>
      <c r="N41" s="430"/>
      <c r="O41" s="430"/>
      <c r="P41" s="430"/>
      <c r="Q41" s="430"/>
      <c r="R41" s="430"/>
      <c r="S41" s="430"/>
      <c r="T41" s="430"/>
      <c r="U41" s="431"/>
    </row>
    <row r="42" spans="1:21" ht="30" customHeight="1">
      <c r="A42" s="435"/>
      <c r="B42" s="436"/>
      <c r="C42" s="436"/>
      <c r="D42" s="436"/>
      <c r="E42" s="436"/>
      <c r="F42" s="436"/>
      <c r="G42" s="436"/>
      <c r="H42" s="436"/>
      <c r="I42" s="436"/>
      <c r="J42" s="436"/>
      <c r="K42" s="437"/>
      <c r="L42" s="429"/>
      <c r="M42" s="430"/>
      <c r="N42" s="430"/>
      <c r="O42" s="430"/>
      <c r="P42" s="430"/>
      <c r="Q42" s="430"/>
      <c r="R42" s="430"/>
      <c r="S42" s="430"/>
      <c r="T42" s="430"/>
      <c r="U42" s="431"/>
    </row>
    <row r="43" spans="1:21" ht="30" customHeight="1">
      <c r="A43" s="435"/>
      <c r="B43" s="436"/>
      <c r="C43" s="436"/>
      <c r="D43" s="436"/>
      <c r="E43" s="436"/>
      <c r="F43" s="436"/>
      <c r="G43" s="436"/>
      <c r="H43" s="436"/>
      <c r="I43" s="436"/>
      <c r="J43" s="436"/>
      <c r="K43" s="437"/>
      <c r="L43" s="429"/>
      <c r="M43" s="430"/>
      <c r="N43" s="430"/>
      <c r="O43" s="430"/>
      <c r="P43" s="430"/>
      <c r="Q43" s="430"/>
      <c r="R43" s="430"/>
      <c r="S43" s="430"/>
      <c r="T43" s="430"/>
      <c r="U43" s="431"/>
    </row>
    <row r="44" spans="1:21" ht="30" customHeight="1">
      <c r="A44" s="435"/>
      <c r="B44" s="436"/>
      <c r="C44" s="436"/>
      <c r="D44" s="436"/>
      <c r="E44" s="436"/>
      <c r="F44" s="436"/>
      <c r="G44" s="436"/>
      <c r="H44" s="436"/>
      <c r="I44" s="436"/>
      <c r="J44" s="436"/>
      <c r="K44" s="437"/>
      <c r="L44" s="429"/>
      <c r="M44" s="430"/>
      <c r="N44" s="430"/>
      <c r="O44" s="430"/>
      <c r="P44" s="430"/>
      <c r="Q44" s="430"/>
      <c r="R44" s="430"/>
      <c r="S44" s="430"/>
      <c r="T44" s="430"/>
      <c r="U44" s="431"/>
    </row>
    <row r="45" spans="1:21" ht="30" customHeight="1">
      <c r="A45" s="435"/>
      <c r="B45" s="436"/>
      <c r="C45" s="436"/>
      <c r="D45" s="436"/>
      <c r="E45" s="436"/>
      <c r="F45" s="436"/>
      <c r="G45" s="436"/>
      <c r="H45" s="436"/>
      <c r="I45" s="436"/>
      <c r="J45" s="436"/>
      <c r="K45" s="437"/>
      <c r="L45" s="429"/>
      <c r="M45" s="430"/>
      <c r="N45" s="430"/>
      <c r="O45" s="430"/>
      <c r="P45" s="430"/>
      <c r="Q45" s="430"/>
      <c r="R45" s="430"/>
      <c r="S45" s="430"/>
      <c r="T45" s="430"/>
      <c r="U45" s="431"/>
    </row>
    <row r="46" spans="1:21" ht="30" customHeight="1">
      <c r="A46" s="435"/>
      <c r="B46" s="436"/>
      <c r="C46" s="436"/>
      <c r="D46" s="436"/>
      <c r="E46" s="436"/>
      <c r="F46" s="436"/>
      <c r="G46" s="436"/>
      <c r="H46" s="436"/>
      <c r="I46" s="436"/>
      <c r="J46" s="436"/>
      <c r="K46" s="437"/>
      <c r="L46" s="429"/>
      <c r="M46" s="430"/>
      <c r="N46" s="430"/>
      <c r="O46" s="430"/>
      <c r="P46" s="430"/>
      <c r="Q46" s="430"/>
      <c r="R46" s="430"/>
      <c r="S46" s="430"/>
      <c r="T46" s="430"/>
      <c r="U46" s="431"/>
    </row>
    <row r="47" spans="1:21" ht="30" customHeight="1">
      <c r="A47" s="435"/>
      <c r="B47" s="436"/>
      <c r="C47" s="436"/>
      <c r="D47" s="436"/>
      <c r="E47" s="436"/>
      <c r="F47" s="436"/>
      <c r="G47" s="436"/>
      <c r="H47" s="436"/>
      <c r="I47" s="436"/>
      <c r="J47" s="436"/>
      <c r="K47" s="437"/>
      <c r="L47" s="429"/>
      <c r="M47" s="430"/>
      <c r="N47" s="430"/>
      <c r="O47" s="430"/>
      <c r="P47" s="430"/>
      <c r="Q47" s="430"/>
      <c r="R47" s="430"/>
      <c r="S47" s="430"/>
      <c r="T47" s="430"/>
      <c r="U47" s="431"/>
    </row>
    <row r="48" spans="1:21" ht="30" customHeight="1">
      <c r="A48" s="435"/>
      <c r="B48" s="436"/>
      <c r="C48" s="436"/>
      <c r="D48" s="436"/>
      <c r="E48" s="436"/>
      <c r="F48" s="436"/>
      <c r="G48" s="436"/>
      <c r="H48" s="436"/>
      <c r="I48" s="436"/>
      <c r="J48" s="436"/>
      <c r="K48" s="437"/>
      <c r="L48" s="429"/>
      <c r="M48" s="430"/>
      <c r="N48" s="430"/>
      <c r="O48" s="430"/>
      <c r="P48" s="430"/>
      <c r="Q48" s="430"/>
      <c r="R48" s="430"/>
      <c r="S48" s="430"/>
      <c r="T48" s="430"/>
      <c r="U48" s="431"/>
    </row>
    <row r="49" spans="1:21" ht="30" customHeight="1">
      <c r="A49" s="435"/>
      <c r="B49" s="436"/>
      <c r="C49" s="436"/>
      <c r="D49" s="436"/>
      <c r="E49" s="436"/>
      <c r="F49" s="436"/>
      <c r="G49" s="436"/>
      <c r="H49" s="436"/>
      <c r="I49" s="436"/>
      <c r="J49" s="436"/>
      <c r="K49" s="437"/>
      <c r="L49" s="432"/>
      <c r="M49" s="433"/>
      <c r="N49" s="433"/>
      <c r="O49" s="433"/>
      <c r="P49" s="433"/>
      <c r="Q49" s="433"/>
      <c r="R49" s="433"/>
      <c r="S49" s="433"/>
      <c r="T49" s="433"/>
      <c r="U49" s="434"/>
    </row>
    <row r="50" spans="1:21" ht="15.75">
      <c r="A50" s="367" t="s">
        <v>94</v>
      </c>
      <c r="B50" s="367"/>
      <c r="C50" s="367"/>
      <c r="D50" s="367"/>
      <c r="E50" s="367"/>
      <c r="F50" s="367"/>
      <c r="G50" s="367"/>
      <c r="H50" s="367"/>
      <c r="I50" s="367"/>
      <c r="J50" s="367"/>
      <c r="K50" s="367"/>
      <c r="L50" s="198"/>
    </row>
  </sheetData>
  <sheetProtection sheet="1" selectLockedCells="1"/>
  <protectedRanges>
    <protectedRange sqref="A9:B20 D9:L20 I6 K6 N9:N20 A27 L27" name="範囲1"/>
  </protectedRanges>
  <mergeCells count="27">
    <mergeCell ref="A50:K50"/>
    <mergeCell ref="Q24:R24"/>
    <mergeCell ref="S24:U24"/>
    <mergeCell ref="A26:K26"/>
    <mergeCell ref="L26:U26"/>
    <mergeCell ref="A27:K49"/>
    <mergeCell ref="L27:U49"/>
    <mergeCell ref="S23:U23"/>
    <mergeCell ref="B5:D5"/>
    <mergeCell ref="M5:P5"/>
    <mergeCell ref="R5:U5"/>
    <mergeCell ref="B6:D6"/>
    <mergeCell ref="M6:N6"/>
    <mergeCell ref="O6:P6"/>
    <mergeCell ref="R6:S6"/>
    <mergeCell ref="T6:U6"/>
    <mergeCell ref="A21:H21"/>
    <mergeCell ref="A22:K22"/>
    <mergeCell ref="L23:M23"/>
    <mergeCell ref="N23:P23"/>
    <mergeCell ref="Q23:R23"/>
    <mergeCell ref="A1:F1"/>
    <mergeCell ref="N1:U1"/>
    <mergeCell ref="E2:F2"/>
    <mergeCell ref="A3:U3"/>
    <mergeCell ref="L4:P4"/>
    <mergeCell ref="Q4:U4"/>
  </mergeCells>
  <phoneticPr fontId="5"/>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CB125D0-50FC-4F79-B04E-10CCE1AC109C}">
      <formula1>"あり,なし"</formula1>
    </dataValidation>
    <dataValidation type="list" allowBlank="1" showInputMessage="1" showErrorMessage="1" sqref="K9:K20" xr:uid="{E26CEADC-C9E8-4712-ADBB-FF99841AEABE}">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DFB8C7B-0FE1-4023-A838-8D195AFE5990}">
          <x14:formula1>
            <xm:f>'(参考)宿泊費等'!$H$2:$BB$2</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05CF-A9FE-4992-9A8F-CEE7303F64C5}">
  <sheetPr>
    <tabColor rgb="FFFFFF00"/>
    <pageSetUpPr fitToPage="1"/>
  </sheetPr>
  <dimension ref="A1:AM50"/>
  <sheetViews>
    <sheetView showZeros="0" view="pageBreakPreview" zoomScale="90" zoomScaleNormal="115" zoomScaleSheetLayoutView="90" workbookViewId="0">
      <selection activeCell="N8" sqref="N8"/>
    </sheetView>
  </sheetViews>
  <sheetFormatPr defaultColWidth="2.5703125" defaultRowHeight="30" customHeight="1"/>
  <cols>
    <col min="1" max="1" width="7.85546875" style="5" bestFit="1" customWidth="1"/>
    <col min="2" max="2" width="7.7109375" style="5" bestFit="1" customWidth="1"/>
    <col min="3" max="3" width="4.28515625" style="13" bestFit="1" customWidth="1"/>
    <col min="4" max="4" width="7.7109375" style="5" bestFit="1" customWidth="1"/>
    <col min="5" max="5" width="10.7109375" style="5" customWidth="1"/>
    <col min="6" max="6" width="18.7109375" style="5" customWidth="1"/>
    <col min="7" max="7" width="10.7109375" style="5" customWidth="1"/>
    <col min="8" max="8" width="18.7109375" style="5" customWidth="1"/>
    <col min="9" max="9" width="8.85546875" style="5" customWidth="1"/>
    <col min="10" max="10" width="8.85546875" style="13" customWidth="1"/>
    <col min="11" max="11" width="9.28515625" style="13" bestFit="1" customWidth="1"/>
    <col min="12" max="12" width="7.85546875" style="13" customWidth="1"/>
    <col min="13" max="21" width="7.85546875" style="5" customWidth="1"/>
    <col min="22" max="16384" width="2.5703125" style="5"/>
  </cols>
  <sheetData>
    <row r="1" spans="1:39" ht="15.75">
      <c r="A1" s="353" t="s">
        <v>0</v>
      </c>
      <c r="B1" s="353"/>
      <c r="C1" s="353"/>
      <c r="D1" s="353"/>
      <c r="E1" s="353"/>
      <c r="F1" s="353"/>
      <c r="G1" s="9"/>
      <c r="H1" s="9"/>
      <c r="I1" s="9"/>
      <c r="J1" s="9"/>
      <c r="K1" s="9"/>
      <c r="L1" s="9"/>
      <c r="M1" s="9"/>
      <c r="N1" s="298">
        <f>'計画書(車)'!U6</f>
        <v>0</v>
      </c>
      <c r="O1" s="298"/>
      <c r="P1" s="298"/>
      <c r="Q1" s="298"/>
      <c r="R1" s="298"/>
      <c r="S1" s="298"/>
      <c r="T1" s="298"/>
      <c r="U1" s="298"/>
    </row>
    <row r="2" spans="1:39" s="124" customFormat="1" ht="15" customHeight="1">
      <c r="A2" s="123" t="s">
        <v>51</v>
      </c>
      <c r="B2" s="123"/>
      <c r="C2" s="123"/>
      <c r="D2" s="123"/>
      <c r="E2" s="425">
        <f>'計画書(車)'!$M$2</f>
        <v>0</v>
      </c>
      <c r="F2" s="425"/>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9" ht="16.5" thickBot="1">
      <c r="A3" s="301" t="s">
        <v>147</v>
      </c>
      <c r="B3" s="301"/>
      <c r="C3" s="301"/>
      <c r="D3" s="301"/>
      <c r="E3" s="301"/>
      <c r="F3" s="301"/>
      <c r="G3" s="301"/>
      <c r="H3" s="301"/>
      <c r="I3" s="301"/>
      <c r="J3" s="301"/>
      <c r="K3" s="301"/>
      <c r="L3" s="301"/>
      <c r="M3" s="301"/>
      <c r="N3" s="301"/>
      <c r="O3" s="301"/>
      <c r="P3" s="301"/>
      <c r="Q3" s="301"/>
      <c r="R3" s="301"/>
      <c r="S3" s="301"/>
      <c r="T3" s="301"/>
      <c r="U3" s="301"/>
    </row>
    <row r="4" spans="1:39" ht="30" customHeight="1">
      <c r="E4" s="125"/>
      <c r="I4" s="228"/>
      <c r="J4" s="228"/>
      <c r="K4" s="229"/>
      <c r="L4" s="355" t="s">
        <v>118</v>
      </c>
      <c r="M4" s="356"/>
      <c r="N4" s="356"/>
      <c r="O4" s="356"/>
      <c r="P4" s="356"/>
      <c r="Q4" s="355" t="s">
        <v>119</v>
      </c>
      <c r="R4" s="356"/>
      <c r="S4" s="356"/>
      <c r="T4" s="356"/>
      <c r="U4" s="357"/>
    </row>
    <row r="5" spans="1:39" ht="30" customHeight="1" thickBot="1">
      <c r="A5" s="127" t="s">
        <v>55</v>
      </c>
      <c r="B5" s="358">
        <f>'計画書(車)'!$Z$18</f>
        <v>0</v>
      </c>
      <c r="C5" s="358"/>
      <c r="D5" s="358"/>
      <c r="E5" s="116"/>
      <c r="L5" s="230" t="s">
        <v>120</v>
      </c>
      <c r="M5" s="365">
        <f>J21*18</f>
        <v>0</v>
      </c>
      <c r="N5" s="366"/>
      <c r="O5" s="366"/>
      <c r="P5" s="366"/>
      <c r="Q5" s="129" t="s">
        <v>120</v>
      </c>
      <c r="R5" s="387">
        <f>M5</f>
        <v>0</v>
      </c>
      <c r="S5" s="388"/>
      <c r="T5" s="388"/>
      <c r="U5" s="389"/>
    </row>
    <row r="6" spans="1:39" ht="30" customHeight="1" thickBot="1">
      <c r="A6" s="127" t="s">
        <v>61</v>
      </c>
      <c r="B6" s="358">
        <f>'計画書(車)'!$O$18</f>
        <v>0</v>
      </c>
      <c r="C6" s="358"/>
      <c r="D6" s="358"/>
      <c r="E6" s="116"/>
      <c r="F6" s="116"/>
      <c r="G6" s="116"/>
      <c r="H6" s="224" t="s">
        <v>57</v>
      </c>
      <c r="I6" s="225"/>
      <c r="J6" s="226" t="s">
        <v>59</v>
      </c>
      <c r="K6" s="227"/>
      <c r="L6" s="197" t="s">
        <v>121</v>
      </c>
      <c r="M6" s="390" t="s">
        <v>122</v>
      </c>
      <c r="N6" s="391"/>
      <c r="O6" s="359" t="s">
        <v>66</v>
      </c>
      <c r="P6" s="360"/>
      <c r="Q6" s="199" t="s">
        <v>121</v>
      </c>
      <c r="R6" s="390" t="s">
        <v>122</v>
      </c>
      <c r="S6" s="391"/>
      <c r="T6" s="359" t="s">
        <v>66</v>
      </c>
      <c r="U6" s="392"/>
    </row>
    <row r="7" spans="1:39" ht="30" customHeight="1">
      <c r="A7" s="130" t="s">
        <v>67</v>
      </c>
      <c r="B7" s="131" t="s">
        <v>68</v>
      </c>
      <c r="C7" s="132" t="s">
        <v>69</v>
      </c>
      <c r="D7" s="133" t="s">
        <v>70</v>
      </c>
      <c r="E7" s="134" t="s">
        <v>71</v>
      </c>
      <c r="F7" s="134" t="s">
        <v>123</v>
      </c>
      <c r="G7" s="135" t="s">
        <v>124</v>
      </c>
      <c r="H7" s="221" t="s">
        <v>123</v>
      </c>
      <c r="I7" s="221" t="s">
        <v>74</v>
      </c>
      <c r="J7" s="222" t="s">
        <v>75</v>
      </c>
      <c r="K7" s="223" t="s">
        <v>125</v>
      </c>
      <c r="L7" s="218" t="s">
        <v>126</v>
      </c>
      <c r="M7" s="212" t="s">
        <v>127</v>
      </c>
      <c r="N7" s="201" t="s">
        <v>79</v>
      </c>
      <c r="O7" s="136" t="s">
        <v>127</v>
      </c>
      <c r="P7" s="219" t="s">
        <v>80</v>
      </c>
      <c r="Q7" s="218" t="s">
        <v>126</v>
      </c>
      <c r="R7" s="212" t="s">
        <v>127</v>
      </c>
      <c r="S7" s="201" t="s">
        <v>128</v>
      </c>
      <c r="T7" s="136" t="s">
        <v>127</v>
      </c>
      <c r="U7" s="220" t="s">
        <v>80</v>
      </c>
    </row>
    <row r="8" spans="1:39" s="145" customFormat="1" ht="15.75">
      <c r="A8" s="137"/>
      <c r="B8" s="138"/>
      <c r="C8" s="139"/>
      <c r="D8" s="140"/>
      <c r="E8" s="141"/>
      <c r="F8" s="141"/>
      <c r="G8" s="142"/>
      <c r="H8" s="141"/>
      <c r="I8" s="141"/>
      <c r="J8" s="143" t="s">
        <v>82</v>
      </c>
      <c r="K8" s="138"/>
      <c r="L8" s="137" t="s">
        <v>83</v>
      </c>
      <c r="M8" s="144" t="s">
        <v>84</v>
      </c>
      <c r="N8" s="208" t="s">
        <v>83</v>
      </c>
      <c r="O8" s="144" t="s">
        <v>84</v>
      </c>
      <c r="P8" s="139" t="s">
        <v>83</v>
      </c>
      <c r="Q8" s="233" t="s">
        <v>83</v>
      </c>
      <c r="R8" s="144" t="s">
        <v>84</v>
      </c>
      <c r="S8" s="208" t="s">
        <v>83</v>
      </c>
      <c r="T8" s="144" t="s">
        <v>84</v>
      </c>
      <c r="U8" s="232" t="s">
        <v>83</v>
      </c>
      <c r="AM8"/>
    </row>
    <row r="9" spans="1:39" ht="30" customHeight="1">
      <c r="A9" s="182"/>
      <c r="B9" s="183"/>
      <c r="C9" s="148" t="s">
        <v>85</v>
      </c>
      <c r="D9" s="184"/>
      <c r="E9" s="185"/>
      <c r="F9" s="185"/>
      <c r="G9" s="185"/>
      <c r="H9" s="185"/>
      <c r="I9" s="104"/>
      <c r="J9" s="186"/>
      <c r="K9" s="187"/>
      <c r="L9" s="214"/>
      <c r="M9" s="206" t="str">
        <f>IF(I9="","",1)</f>
        <v/>
      </c>
      <c r="N9" s="205"/>
      <c r="O9" s="206" t="str">
        <f>IF(M9="","",1)</f>
        <v/>
      </c>
      <c r="P9" s="154"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152">
        <f>L9</f>
        <v>0</v>
      </c>
      <c r="R9" s="153" t="str">
        <f>M9</f>
        <v/>
      </c>
      <c r="S9" s="153"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153" t="str">
        <f>O9</f>
        <v/>
      </c>
      <c r="U9" s="154"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182"/>
      <c r="B10" s="188"/>
      <c r="C10" s="156" t="s">
        <v>85</v>
      </c>
      <c r="D10" s="189"/>
      <c r="E10" s="190"/>
      <c r="F10" s="185"/>
      <c r="G10" s="190"/>
      <c r="H10" s="190"/>
      <c r="I10" s="104"/>
      <c r="J10" s="191"/>
      <c r="K10" s="215"/>
      <c r="L10" s="214"/>
      <c r="M10" s="213" t="str">
        <f>IF(I10="","",1)</f>
        <v/>
      </c>
      <c r="N10" s="192"/>
      <c r="O10" s="206" t="str">
        <f t="shared" ref="O10:O20" si="0">IF(M10="","",1)</f>
        <v/>
      </c>
      <c r="P10" s="154"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160">
        <f t="shared" ref="Q10:Q20" si="1">L10</f>
        <v>0</v>
      </c>
      <c r="R10" s="153" t="str">
        <f t="shared" ref="R10:R20" si="2">M10</f>
        <v/>
      </c>
      <c r="S10" s="153"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153" t="str">
        <f t="shared" ref="T10:T20" si="3">O10</f>
        <v/>
      </c>
      <c r="U10" s="154"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93"/>
      <c r="B11" s="188"/>
      <c r="C11" s="156" t="s">
        <v>85</v>
      </c>
      <c r="D11" s="189"/>
      <c r="E11" s="190"/>
      <c r="F11" s="190"/>
      <c r="G11" s="194"/>
      <c r="H11" s="185"/>
      <c r="I11" s="104"/>
      <c r="J11" s="195"/>
      <c r="K11" s="216"/>
      <c r="L11" s="214"/>
      <c r="M11" s="207" t="str">
        <f t="shared" ref="M11:M20" si="4">IF(I11="","",1)</f>
        <v/>
      </c>
      <c r="N11" s="192"/>
      <c r="O11" s="206" t="str">
        <f t="shared" si="0"/>
        <v/>
      </c>
      <c r="P11" s="154"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160">
        <f t="shared" si="1"/>
        <v>0</v>
      </c>
      <c r="R11" s="153" t="str">
        <f>M11</f>
        <v/>
      </c>
      <c r="S11" s="153"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153" t="str">
        <f t="shared" si="3"/>
        <v/>
      </c>
      <c r="U11" s="154"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93"/>
      <c r="B12" s="188"/>
      <c r="C12" s="156" t="s">
        <v>69</v>
      </c>
      <c r="D12" s="189"/>
      <c r="E12" s="190"/>
      <c r="F12" s="190"/>
      <c r="G12" s="194"/>
      <c r="H12" s="194"/>
      <c r="I12" s="104"/>
      <c r="J12" s="191"/>
      <c r="K12" s="216"/>
      <c r="L12" s="214"/>
      <c r="M12" s="207" t="str">
        <f t="shared" si="4"/>
        <v/>
      </c>
      <c r="N12" s="192"/>
      <c r="O12" s="206" t="str">
        <f t="shared" si="0"/>
        <v/>
      </c>
      <c r="P12" s="154"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160">
        <f t="shared" si="1"/>
        <v>0</v>
      </c>
      <c r="R12" s="153" t="str">
        <f t="shared" si="2"/>
        <v/>
      </c>
      <c r="S12" s="153"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153" t="str">
        <f t="shared" si="3"/>
        <v/>
      </c>
      <c r="U12" s="154"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93"/>
      <c r="B13" s="188"/>
      <c r="C13" s="156" t="s">
        <v>69</v>
      </c>
      <c r="D13" s="189"/>
      <c r="E13" s="190"/>
      <c r="F13" s="190"/>
      <c r="G13" s="194"/>
      <c r="H13" s="194"/>
      <c r="I13" s="104"/>
      <c r="J13" s="191"/>
      <c r="K13" s="216"/>
      <c r="L13" s="214"/>
      <c r="M13" s="213" t="str">
        <f t="shared" si="4"/>
        <v/>
      </c>
      <c r="N13" s="192"/>
      <c r="O13" s="206" t="str">
        <f t="shared" si="0"/>
        <v/>
      </c>
      <c r="P13" s="154"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160">
        <f t="shared" si="1"/>
        <v>0</v>
      </c>
      <c r="R13" s="153" t="str">
        <f t="shared" si="2"/>
        <v/>
      </c>
      <c r="S13" s="153"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153" t="str">
        <f t="shared" si="3"/>
        <v/>
      </c>
      <c r="U13" s="154"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93"/>
      <c r="B14" s="188"/>
      <c r="C14" s="156" t="s">
        <v>69</v>
      </c>
      <c r="D14" s="189"/>
      <c r="E14" s="190"/>
      <c r="F14" s="190"/>
      <c r="G14" s="194"/>
      <c r="H14" s="194"/>
      <c r="I14" s="104"/>
      <c r="J14" s="191"/>
      <c r="K14" s="215"/>
      <c r="L14" s="214"/>
      <c r="M14" s="207" t="str">
        <f t="shared" si="4"/>
        <v/>
      </c>
      <c r="N14" s="192"/>
      <c r="O14" s="206" t="str">
        <f t="shared" si="0"/>
        <v/>
      </c>
      <c r="P14" s="154"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160">
        <f t="shared" si="1"/>
        <v>0</v>
      </c>
      <c r="R14" s="153" t="str">
        <f t="shared" si="2"/>
        <v/>
      </c>
      <c r="S14" s="153"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153" t="str">
        <f t="shared" si="3"/>
        <v/>
      </c>
      <c r="U14" s="154"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182"/>
      <c r="B15" s="188"/>
      <c r="C15" s="156" t="s">
        <v>85</v>
      </c>
      <c r="D15" s="189"/>
      <c r="E15" s="190"/>
      <c r="F15" s="185"/>
      <c r="G15" s="190"/>
      <c r="H15" s="190"/>
      <c r="I15" s="104"/>
      <c r="J15" s="191"/>
      <c r="K15" s="216"/>
      <c r="L15" s="214"/>
      <c r="M15" s="207" t="str">
        <f t="shared" si="4"/>
        <v/>
      </c>
      <c r="N15" s="192"/>
      <c r="O15" s="206" t="str">
        <f t="shared" si="0"/>
        <v/>
      </c>
      <c r="P15" s="154"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160">
        <f t="shared" si="1"/>
        <v>0</v>
      </c>
      <c r="R15" s="153" t="str">
        <f t="shared" si="2"/>
        <v/>
      </c>
      <c r="S15" s="153"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153" t="str">
        <f t="shared" si="3"/>
        <v/>
      </c>
      <c r="U15" s="154"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93"/>
      <c r="B16" s="188"/>
      <c r="C16" s="156" t="s">
        <v>85</v>
      </c>
      <c r="D16" s="189"/>
      <c r="E16" s="190"/>
      <c r="F16" s="190"/>
      <c r="G16" s="194"/>
      <c r="H16" s="185"/>
      <c r="I16" s="104"/>
      <c r="J16" s="195"/>
      <c r="K16" s="216"/>
      <c r="L16" s="214"/>
      <c r="M16" s="207" t="str">
        <f t="shared" si="4"/>
        <v/>
      </c>
      <c r="N16" s="192"/>
      <c r="O16" s="206" t="str">
        <f t="shared" si="0"/>
        <v/>
      </c>
      <c r="P16" s="154"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160">
        <f t="shared" si="1"/>
        <v>0</v>
      </c>
      <c r="R16" s="153" t="str">
        <f t="shared" si="2"/>
        <v/>
      </c>
      <c r="S16" s="153"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153" t="str">
        <f t="shared" si="3"/>
        <v/>
      </c>
      <c r="U16" s="154"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93"/>
      <c r="B17" s="188"/>
      <c r="C17" s="156" t="s">
        <v>69</v>
      </c>
      <c r="D17" s="189"/>
      <c r="E17" s="190"/>
      <c r="F17" s="190"/>
      <c r="G17" s="194"/>
      <c r="H17" s="194"/>
      <c r="I17" s="104"/>
      <c r="J17" s="191"/>
      <c r="K17" s="216"/>
      <c r="L17" s="214"/>
      <c r="M17" s="207" t="str">
        <f t="shared" si="4"/>
        <v/>
      </c>
      <c r="N17" s="192"/>
      <c r="O17" s="206" t="str">
        <f t="shared" si="0"/>
        <v/>
      </c>
      <c r="P17" s="154"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160">
        <f t="shared" si="1"/>
        <v>0</v>
      </c>
      <c r="R17" s="153" t="str">
        <f t="shared" si="2"/>
        <v/>
      </c>
      <c r="S17" s="153"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153" t="str">
        <f t="shared" si="3"/>
        <v/>
      </c>
      <c r="U17" s="154"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93"/>
      <c r="B18" s="188"/>
      <c r="C18" s="156" t="s">
        <v>69</v>
      </c>
      <c r="D18" s="189"/>
      <c r="E18" s="190"/>
      <c r="F18" s="190"/>
      <c r="G18" s="194"/>
      <c r="H18" s="194"/>
      <c r="I18" s="104"/>
      <c r="J18" s="191"/>
      <c r="K18" s="216"/>
      <c r="L18" s="214"/>
      <c r="M18" s="207" t="str">
        <f t="shared" si="4"/>
        <v/>
      </c>
      <c r="N18" s="192"/>
      <c r="O18" s="206" t="str">
        <f t="shared" si="0"/>
        <v/>
      </c>
      <c r="P18" s="154"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160">
        <f t="shared" si="1"/>
        <v>0</v>
      </c>
      <c r="R18" s="153" t="str">
        <f t="shared" si="2"/>
        <v/>
      </c>
      <c r="S18" s="153"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153" t="str">
        <f t="shared" si="3"/>
        <v/>
      </c>
      <c r="U18" s="154"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93"/>
      <c r="B19" s="188"/>
      <c r="C19" s="156" t="s">
        <v>69</v>
      </c>
      <c r="D19" s="189"/>
      <c r="E19" s="190"/>
      <c r="F19" s="190"/>
      <c r="G19" s="194"/>
      <c r="H19" s="194"/>
      <c r="I19" s="104"/>
      <c r="J19" s="191"/>
      <c r="K19" s="216"/>
      <c r="L19" s="214"/>
      <c r="M19" s="207" t="str">
        <f t="shared" si="4"/>
        <v/>
      </c>
      <c r="N19" s="192"/>
      <c r="O19" s="206" t="str">
        <f t="shared" si="0"/>
        <v/>
      </c>
      <c r="P19" s="154"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160">
        <f t="shared" si="1"/>
        <v>0</v>
      </c>
      <c r="R19" s="153" t="str">
        <f t="shared" si="2"/>
        <v/>
      </c>
      <c r="S19" s="153"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153" t="str">
        <f t="shared" si="3"/>
        <v/>
      </c>
      <c r="U19" s="154"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93"/>
      <c r="B20" s="188"/>
      <c r="C20" s="156" t="s">
        <v>69</v>
      </c>
      <c r="D20" s="189"/>
      <c r="E20" s="190"/>
      <c r="F20" s="190"/>
      <c r="G20" s="190"/>
      <c r="H20" s="190"/>
      <c r="I20" s="104"/>
      <c r="J20" s="191"/>
      <c r="K20" s="216"/>
      <c r="L20" s="237"/>
      <c r="M20" s="209" t="str">
        <f t="shared" si="4"/>
        <v/>
      </c>
      <c r="N20" s="210"/>
      <c r="O20" s="206" t="str">
        <f t="shared" si="0"/>
        <v/>
      </c>
      <c r="P20" s="154"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234">
        <f t="shared" si="1"/>
        <v>0</v>
      </c>
      <c r="R20" s="153" t="str">
        <f t="shared" si="2"/>
        <v/>
      </c>
      <c r="S20" s="153"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153" t="str">
        <f t="shared" si="3"/>
        <v/>
      </c>
      <c r="U20" s="154"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361" t="s">
        <v>92</v>
      </c>
      <c r="B21" s="362"/>
      <c r="C21" s="362"/>
      <c r="D21" s="362"/>
      <c r="E21" s="362"/>
      <c r="F21" s="362"/>
      <c r="G21" s="362"/>
      <c r="H21" s="363"/>
      <c r="I21" s="196"/>
      <c r="J21" s="164">
        <f>TRUNC(SUM(J9:J20),-0.1)</f>
        <v>0</v>
      </c>
      <c r="K21" s="217"/>
      <c r="L21" s="203">
        <f t="shared" ref="L21:P21" si="5">SUM(L9:L20)</f>
        <v>0</v>
      </c>
      <c r="M21" s="203"/>
      <c r="N21" s="202">
        <f t="shared" si="5"/>
        <v>0</v>
      </c>
      <c r="O21" s="204"/>
      <c r="P21" s="204">
        <f t="shared" si="5"/>
        <v>0</v>
      </c>
      <c r="Q21" s="235">
        <f>SUM(Q9:Q20)</f>
        <v>0</v>
      </c>
      <c r="R21" s="165"/>
      <c r="S21" s="203">
        <f>SUM(S9:S20)</f>
        <v>0</v>
      </c>
      <c r="T21" s="203"/>
      <c r="U21" s="166">
        <f>SUM(U9:U20)</f>
        <v>0</v>
      </c>
    </row>
    <row r="22" spans="1:36" ht="16.5" thickBot="1">
      <c r="A22" s="364" t="s">
        <v>139</v>
      </c>
      <c r="B22" s="364"/>
      <c r="C22" s="364"/>
      <c r="D22" s="364"/>
      <c r="E22" s="364"/>
      <c r="F22" s="364"/>
      <c r="G22" s="364"/>
      <c r="H22" s="364"/>
      <c r="I22" s="364"/>
      <c r="J22" s="364"/>
      <c r="K22" s="364"/>
      <c r="L22" s="211"/>
      <c r="M22" s="167"/>
      <c r="N22" s="167"/>
      <c r="O22" s="167"/>
      <c r="P22" s="167"/>
      <c r="Q22" s="167"/>
      <c r="R22" s="167"/>
      <c r="S22" s="167"/>
      <c r="T22" s="167"/>
      <c r="U22" s="167"/>
    </row>
    <row r="23" spans="1:36" ht="30" customHeight="1" thickBot="1">
      <c r="A23" s="116"/>
      <c r="B23" s="116"/>
      <c r="C23" s="128"/>
      <c r="D23" s="116"/>
      <c r="E23" s="116"/>
      <c r="F23" s="116"/>
      <c r="G23" s="116"/>
      <c r="K23" s="236"/>
      <c r="L23" s="396" t="s">
        <v>140</v>
      </c>
      <c r="M23" s="397"/>
      <c r="N23" s="393">
        <f>SUM(M5,L21,N21,P21)</f>
        <v>0</v>
      </c>
      <c r="O23" s="394"/>
      <c r="P23" s="395"/>
      <c r="Q23" s="373" t="s">
        <v>141</v>
      </c>
      <c r="R23" s="373"/>
      <c r="S23" s="386">
        <f>SUM(R5,Q21,S21,U21)</f>
        <v>0</v>
      </c>
      <c r="T23" s="384"/>
      <c r="U23" s="385"/>
    </row>
    <row r="24" spans="1:36" ht="30" customHeight="1" thickBot="1">
      <c r="A24" s="116"/>
      <c r="B24" s="116"/>
      <c r="C24" s="128"/>
      <c r="D24" s="116"/>
      <c r="E24" s="116"/>
      <c r="F24" s="116"/>
      <c r="G24" s="116"/>
      <c r="H24" s="116"/>
      <c r="I24" s="116"/>
      <c r="J24" s="128"/>
      <c r="N24" s="168"/>
      <c r="O24" s="168"/>
      <c r="P24" s="168"/>
      <c r="Q24" s="372" t="s">
        <v>95</v>
      </c>
      <c r="R24" s="373"/>
      <c r="S24" s="383">
        <f>N23-S23</f>
        <v>0</v>
      </c>
      <c r="T24" s="384"/>
      <c r="U24" s="385"/>
    </row>
    <row r="25" spans="1:36" ht="16.5" thickBot="1">
      <c r="A25" s="116"/>
      <c r="B25" s="116"/>
      <c r="C25" s="128"/>
      <c r="D25" s="116"/>
      <c r="E25" s="116"/>
      <c r="F25" s="116"/>
      <c r="G25" s="116"/>
      <c r="H25" s="116"/>
      <c r="I25" s="116"/>
      <c r="J25" s="128"/>
      <c r="K25" s="128"/>
      <c r="L25" s="128"/>
      <c r="M25" s="168"/>
      <c r="N25" s="168"/>
      <c r="O25" s="168"/>
      <c r="P25" s="168"/>
      <c r="Q25" s="126"/>
      <c r="R25" s="126"/>
      <c r="S25" s="126"/>
      <c r="T25" s="126"/>
      <c r="U25" s="169"/>
    </row>
    <row r="26" spans="1:36" ht="30" customHeight="1">
      <c r="A26" s="368" t="s">
        <v>142</v>
      </c>
      <c r="B26" s="369"/>
      <c r="C26" s="369"/>
      <c r="D26" s="369"/>
      <c r="E26" s="369"/>
      <c r="F26" s="369"/>
      <c r="G26" s="369"/>
      <c r="H26" s="369"/>
      <c r="I26" s="369"/>
      <c r="J26" s="369"/>
      <c r="K26" s="370"/>
      <c r="L26" s="380" t="s">
        <v>143</v>
      </c>
      <c r="M26" s="381"/>
      <c r="N26" s="381"/>
      <c r="O26" s="381"/>
      <c r="P26" s="381"/>
      <c r="Q26" s="381"/>
      <c r="R26" s="381"/>
      <c r="S26" s="381"/>
      <c r="T26" s="381"/>
      <c r="U26" s="382"/>
      <c r="AJ26"/>
    </row>
    <row r="27" spans="1:36" ht="30" customHeight="1">
      <c r="A27" s="435"/>
      <c r="B27" s="436"/>
      <c r="C27" s="436"/>
      <c r="D27" s="436"/>
      <c r="E27" s="436"/>
      <c r="F27" s="436"/>
      <c r="G27" s="436"/>
      <c r="H27" s="436"/>
      <c r="I27" s="436"/>
      <c r="J27" s="436"/>
      <c r="K27" s="437"/>
      <c r="L27" s="426"/>
      <c r="M27" s="427"/>
      <c r="N27" s="427"/>
      <c r="O27" s="427"/>
      <c r="P27" s="427"/>
      <c r="Q27" s="427"/>
      <c r="R27" s="427"/>
      <c r="S27" s="427"/>
      <c r="T27" s="427"/>
      <c r="U27" s="428"/>
    </row>
    <row r="28" spans="1:36" ht="30" customHeight="1">
      <c r="A28" s="435"/>
      <c r="B28" s="436"/>
      <c r="C28" s="436"/>
      <c r="D28" s="436"/>
      <c r="E28" s="436"/>
      <c r="F28" s="436"/>
      <c r="G28" s="436"/>
      <c r="H28" s="436"/>
      <c r="I28" s="436"/>
      <c r="J28" s="436"/>
      <c r="K28" s="437"/>
      <c r="L28" s="429"/>
      <c r="M28" s="430"/>
      <c r="N28" s="430"/>
      <c r="O28" s="430"/>
      <c r="P28" s="430"/>
      <c r="Q28" s="430"/>
      <c r="R28" s="430"/>
      <c r="S28" s="430"/>
      <c r="T28" s="430"/>
      <c r="U28" s="431"/>
    </row>
    <row r="29" spans="1:36" ht="30" customHeight="1">
      <c r="A29" s="435"/>
      <c r="B29" s="436"/>
      <c r="C29" s="436"/>
      <c r="D29" s="436"/>
      <c r="E29" s="436"/>
      <c r="F29" s="436"/>
      <c r="G29" s="436"/>
      <c r="H29" s="436"/>
      <c r="I29" s="436"/>
      <c r="J29" s="436"/>
      <c r="K29" s="437"/>
      <c r="L29" s="429"/>
      <c r="M29" s="430"/>
      <c r="N29" s="430"/>
      <c r="O29" s="430"/>
      <c r="P29" s="430"/>
      <c r="Q29" s="430"/>
      <c r="R29" s="430"/>
      <c r="S29" s="430"/>
      <c r="T29" s="430"/>
      <c r="U29" s="431"/>
    </row>
    <row r="30" spans="1:36" ht="30" customHeight="1">
      <c r="A30" s="435"/>
      <c r="B30" s="436"/>
      <c r="C30" s="436"/>
      <c r="D30" s="436"/>
      <c r="E30" s="436"/>
      <c r="F30" s="436"/>
      <c r="G30" s="436"/>
      <c r="H30" s="436"/>
      <c r="I30" s="436"/>
      <c r="J30" s="436"/>
      <c r="K30" s="437"/>
      <c r="L30" s="429"/>
      <c r="M30" s="430"/>
      <c r="N30" s="430"/>
      <c r="O30" s="430"/>
      <c r="P30" s="430"/>
      <c r="Q30" s="430"/>
      <c r="R30" s="430"/>
      <c r="S30" s="430"/>
      <c r="T30" s="430"/>
      <c r="U30" s="431"/>
    </row>
    <row r="31" spans="1:36" ht="30" customHeight="1">
      <c r="A31" s="435"/>
      <c r="B31" s="436"/>
      <c r="C31" s="436"/>
      <c r="D31" s="436"/>
      <c r="E31" s="436"/>
      <c r="F31" s="436"/>
      <c r="G31" s="436"/>
      <c r="H31" s="436"/>
      <c r="I31" s="436"/>
      <c r="J31" s="436"/>
      <c r="K31" s="437"/>
      <c r="L31" s="429"/>
      <c r="M31" s="430"/>
      <c r="N31" s="430"/>
      <c r="O31" s="430"/>
      <c r="P31" s="430"/>
      <c r="Q31" s="430"/>
      <c r="R31" s="430"/>
      <c r="S31" s="430"/>
      <c r="T31" s="430"/>
      <c r="U31" s="431"/>
    </row>
    <row r="32" spans="1:36" ht="30" customHeight="1">
      <c r="A32" s="435"/>
      <c r="B32" s="436"/>
      <c r="C32" s="436"/>
      <c r="D32" s="436"/>
      <c r="E32" s="436"/>
      <c r="F32" s="436"/>
      <c r="G32" s="436"/>
      <c r="H32" s="436"/>
      <c r="I32" s="436"/>
      <c r="J32" s="436"/>
      <c r="K32" s="437"/>
      <c r="L32" s="429"/>
      <c r="M32" s="430"/>
      <c r="N32" s="430"/>
      <c r="O32" s="430"/>
      <c r="P32" s="430"/>
      <c r="Q32" s="430"/>
      <c r="R32" s="430"/>
      <c r="S32" s="430"/>
      <c r="T32" s="430"/>
      <c r="U32" s="431"/>
    </row>
    <row r="33" spans="1:21" ht="30" customHeight="1">
      <c r="A33" s="435"/>
      <c r="B33" s="436"/>
      <c r="C33" s="436"/>
      <c r="D33" s="436"/>
      <c r="E33" s="436"/>
      <c r="F33" s="436"/>
      <c r="G33" s="436"/>
      <c r="H33" s="436"/>
      <c r="I33" s="436"/>
      <c r="J33" s="436"/>
      <c r="K33" s="437"/>
      <c r="L33" s="429"/>
      <c r="M33" s="430"/>
      <c r="N33" s="430"/>
      <c r="O33" s="430"/>
      <c r="P33" s="430"/>
      <c r="Q33" s="430"/>
      <c r="R33" s="430"/>
      <c r="S33" s="430"/>
      <c r="T33" s="430"/>
      <c r="U33" s="431"/>
    </row>
    <row r="34" spans="1:21" ht="30" customHeight="1">
      <c r="A34" s="435"/>
      <c r="B34" s="436"/>
      <c r="C34" s="436"/>
      <c r="D34" s="436"/>
      <c r="E34" s="436"/>
      <c r="F34" s="436"/>
      <c r="G34" s="436"/>
      <c r="H34" s="436"/>
      <c r="I34" s="436"/>
      <c r="J34" s="436"/>
      <c r="K34" s="437"/>
      <c r="L34" s="429"/>
      <c r="M34" s="430"/>
      <c r="N34" s="430"/>
      <c r="O34" s="430"/>
      <c r="P34" s="430"/>
      <c r="Q34" s="430"/>
      <c r="R34" s="430"/>
      <c r="S34" s="430"/>
      <c r="T34" s="430"/>
      <c r="U34" s="431"/>
    </row>
    <row r="35" spans="1:21" ht="30" customHeight="1">
      <c r="A35" s="435"/>
      <c r="B35" s="436"/>
      <c r="C35" s="436"/>
      <c r="D35" s="436"/>
      <c r="E35" s="436"/>
      <c r="F35" s="436"/>
      <c r="G35" s="436"/>
      <c r="H35" s="436"/>
      <c r="I35" s="436"/>
      <c r="J35" s="436"/>
      <c r="K35" s="437"/>
      <c r="L35" s="429"/>
      <c r="M35" s="430"/>
      <c r="N35" s="430"/>
      <c r="O35" s="430"/>
      <c r="P35" s="430"/>
      <c r="Q35" s="430"/>
      <c r="R35" s="430"/>
      <c r="S35" s="430"/>
      <c r="T35" s="430"/>
      <c r="U35" s="431"/>
    </row>
    <row r="36" spans="1:21" ht="30" customHeight="1">
      <c r="A36" s="435"/>
      <c r="B36" s="436"/>
      <c r="C36" s="436"/>
      <c r="D36" s="436"/>
      <c r="E36" s="436"/>
      <c r="F36" s="436"/>
      <c r="G36" s="436"/>
      <c r="H36" s="436"/>
      <c r="I36" s="436"/>
      <c r="J36" s="436"/>
      <c r="K36" s="437"/>
      <c r="L36" s="429"/>
      <c r="M36" s="430"/>
      <c r="N36" s="430"/>
      <c r="O36" s="430"/>
      <c r="P36" s="430"/>
      <c r="Q36" s="430"/>
      <c r="R36" s="430"/>
      <c r="S36" s="430"/>
      <c r="T36" s="430"/>
      <c r="U36" s="431"/>
    </row>
    <row r="37" spans="1:21" ht="30" customHeight="1">
      <c r="A37" s="435"/>
      <c r="B37" s="436"/>
      <c r="C37" s="436"/>
      <c r="D37" s="436"/>
      <c r="E37" s="436"/>
      <c r="F37" s="436"/>
      <c r="G37" s="436"/>
      <c r="H37" s="436"/>
      <c r="I37" s="436"/>
      <c r="J37" s="436"/>
      <c r="K37" s="437"/>
      <c r="L37" s="429"/>
      <c r="M37" s="430"/>
      <c r="N37" s="430"/>
      <c r="O37" s="430"/>
      <c r="P37" s="430"/>
      <c r="Q37" s="430"/>
      <c r="R37" s="430"/>
      <c r="S37" s="430"/>
      <c r="T37" s="430"/>
      <c r="U37" s="431"/>
    </row>
    <row r="38" spans="1:21" ht="30" customHeight="1">
      <c r="A38" s="435"/>
      <c r="B38" s="436"/>
      <c r="C38" s="436"/>
      <c r="D38" s="436"/>
      <c r="E38" s="436"/>
      <c r="F38" s="436"/>
      <c r="G38" s="436"/>
      <c r="H38" s="436"/>
      <c r="I38" s="436"/>
      <c r="J38" s="436"/>
      <c r="K38" s="437"/>
      <c r="L38" s="429"/>
      <c r="M38" s="430"/>
      <c r="N38" s="430"/>
      <c r="O38" s="430"/>
      <c r="P38" s="430"/>
      <c r="Q38" s="430"/>
      <c r="R38" s="430"/>
      <c r="S38" s="430"/>
      <c r="T38" s="430"/>
      <c r="U38" s="431"/>
    </row>
    <row r="39" spans="1:21" ht="30" customHeight="1">
      <c r="A39" s="435"/>
      <c r="B39" s="436"/>
      <c r="C39" s="436"/>
      <c r="D39" s="436"/>
      <c r="E39" s="436"/>
      <c r="F39" s="436"/>
      <c r="G39" s="436"/>
      <c r="H39" s="436"/>
      <c r="I39" s="436"/>
      <c r="J39" s="436"/>
      <c r="K39" s="437"/>
      <c r="L39" s="429"/>
      <c r="M39" s="430"/>
      <c r="N39" s="430"/>
      <c r="O39" s="430"/>
      <c r="P39" s="430"/>
      <c r="Q39" s="430"/>
      <c r="R39" s="430"/>
      <c r="S39" s="430"/>
      <c r="T39" s="430"/>
      <c r="U39" s="431"/>
    </row>
    <row r="40" spans="1:21" ht="30" customHeight="1">
      <c r="A40" s="435"/>
      <c r="B40" s="436"/>
      <c r="C40" s="436"/>
      <c r="D40" s="436"/>
      <c r="E40" s="436"/>
      <c r="F40" s="436"/>
      <c r="G40" s="436"/>
      <c r="H40" s="436"/>
      <c r="I40" s="436"/>
      <c r="J40" s="436"/>
      <c r="K40" s="437"/>
      <c r="L40" s="429"/>
      <c r="M40" s="430"/>
      <c r="N40" s="430"/>
      <c r="O40" s="430"/>
      <c r="P40" s="430"/>
      <c r="Q40" s="430"/>
      <c r="R40" s="430"/>
      <c r="S40" s="430"/>
      <c r="T40" s="430"/>
      <c r="U40" s="431"/>
    </row>
    <row r="41" spans="1:21" ht="30" customHeight="1">
      <c r="A41" s="435"/>
      <c r="B41" s="436"/>
      <c r="C41" s="436"/>
      <c r="D41" s="436"/>
      <c r="E41" s="436"/>
      <c r="F41" s="436"/>
      <c r="G41" s="436"/>
      <c r="H41" s="436"/>
      <c r="I41" s="436"/>
      <c r="J41" s="436"/>
      <c r="K41" s="437"/>
      <c r="L41" s="429"/>
      <c r="M41" s="430"/>
      <c r="N41" s="430"/>
      <c r="O41" s="430"/>
      <c r="P41" s="430"/>
      <c r="Q41" s="430"/>
      <c r="R41" s="430"/>
      <c r="S41" s="430"/>
      <c r="T41" s="430"/>
      <c r="U41" s="431"/>
    </row>
    <row r="42" spans="1:21" ht="30" customHeight="1">
      <c r="A42" s="435"/>
      <c r="B42" s="436"/>
      <c r="C42" s="436"/>
      <c r="D42" s="436"/>
      <c r="E42" s="436"/>
      <c r="F42" s="436"/>
      <c r="G42" s="436"/>
      <c r="H42" s="436"/>
      <c r="I42" s="436"/>
      <c r="J42" s="436"/>
      <c r="K42" s="437"/>
      <c r="L42" s="429"/>
      <c r="M42" s="430"/>
      <c r="N42" s="430"/>
      <c r="O42" s="430"/>
      <c r="P42" s="430"/>
      <c r="Q42" s="430"/>
      <c r="R42" s="430"/>
      <c r="S42" s="430"/>
      <c r="T42" s="430"/>
      <c r="U42" s="431"/>
    </row>
    <row r="43" spans="1:21" ht="30" customHeight="1">
      <c r="A43" s="435"/>
      <c r="B43" s="436"/>
      <c r="C43" s="436"/>
      <c r="D43" s="436"/>
      <c r="E43" s="436"/>
      <c r="F43" s="436"/>
      <c r="G43" s="436"/>
      <c r="H43" s="436"/>
      <c r="I43" s="436"/>
      <c r="J43" s="436"/>
      <c r="K43" s="437"/>
      <c r="L43" s="429"/>
      <c r="M43" s="430"/>
      <c r="N43" s="430"/>
      <c r="O43" s="430"/>
      <c r="P43" s="430"/>
      <c r="Q43" s="430"/>
      <c r="R43" s="430"/>
      <c r="S43" s="430"/>
      <c r="T43" s="430"/>
      <c r="U43" s="431"/>
    </row>
    <row r="44" spans="1:21" ht="30" customHeight="1">
      <c r="A44" s="435"/>
      <c r="B44" s="436"/>
      <c r="C44" s="436"/>
      <c r="D44" s="436"/>
      <c r="E44" s="436"/>
      <c r="F44" s="436"/>
      <c r="G44" s="436"/>
      <c r="H44" s="436"/>
      <c r="I44" s="436"/>
      <c r="J44" s="436"/>
      <c r="K44" s="437"/>
      <c r="L44" s="429"/>
      <c r="M44" s="430"/>
      <c r="N44" s="430"/>
      <c r="O44" s="430"/>
      <c r="P44" s="430"/>
      <c r="Q44" s="430"/>
      <c r="R44" s="430"/>
      <c r="S44" s="430"/>
      <c r="T44" s="430"/>
      <c r="U44" s="431"/>
    </row>
    <row r="45" spans="1:21" ht="30" customHeight="1">
      <c r="A45" s="435"/>
      <c r="B45" s="436"/>
      <c r="C45" s="436"/>
      <c r="D45" s="436"/>
      <c r="E45" s="436"/>
      <c r="F45" s="436"/>
      <c r="G45" s="436"/>
      <c r="H45" s="436"/>
      <c r="I45" s="436"/>
      <c r="J45" s="436"/>
      <c r="K45" s="437"/>
      <c r="L45" s="429"/>
      <c r="M45" s="430"/>
      <c r="N45" s="430"/>
      <c r="O45" s="430"/>
      <c r="P45" s="430"/>
      <c r="Q45" s="430"/>
      <c r="R45" s="430"/>
      <c r="S45" s="430"/>
      <c r="T45" s="430"/>
      <c r="U45" s="431"/>
    </row>
    <row r="46" spans="1:21" ht="30" customHeight="1">
      <c r="A46" s="435"/>
      <c r="B46" s="436"/>
      <c r="C46" s="436"/>
      <c r="D46" s="436"/>
      <c r="E46" s="436"/>
      <c r="F46" s="436"/>
      <c r="G46" s="436"/>
      <c r="H46" s="436"/>
      <c r="I46" s="436"/>
      <c r="J46" s="436"/>
      <c r="K46" s="437"/>
      <c r="L46" s="429"/>
      <c r="M46" s="430"/>
      <c r="N46" s="430"/>
      <c r="O46" s="430"/>
      <c r="P46" s="430"/>
      <c r="Q46" s="430"/>
      <c r="R46" s="430"/>
      <c r="S46" s="430"/>
      <c r="T46" s="430"/>
      <c r="U46" s="431"/>
    </row>
    <row r="47" spans="1:21" ht="30" customHeight="1">
      <c r="A47" s="435"/>
      <c r="B47" s="436"/>
      <c r="C47" s="436"/>
      <c r="D47" s="436"/>
      <c r="E47" s="436"/>
      <c r="F47" s="436"/>
      <c r="G47" s="436"/>
      <c r="H47" s="436"/>
      <c r="I47" s="436"/>
      <c r="J47" s="436"/>
      <c r="K47" s="437"/>
      <c r="L47" s="429"/>
      <c r="M47" s="430"/>
      <c r="N47" s="430"/>
      <c r="O47" s="430"/>
      <c r="P47" s="430"/>
      <c r="Q47" s="430"/>
      <c r="R47" s="430"/>
      <c r="S47" s="430"/>
      <c r="T47" s="430"/>
      <c r="U47" s="431"/>
    </row>
    <row r="48" spans="1:21" ht="30" customHeight="1">
      <c r="A48" s="435"/>
      <c r="B48" s="436"/>
      <c r="C48" s="436"/>
      <c r="D48" s="436"/>
      <c r="E48" s="436"/>
      <c r="F48" s="436"/>
      <c r="G48" s="436"/>
      <c r="H48" s="436"/>
      <c r="I48" s="436"/>
      <c r="J48" s="436"/>
      <c r="K48" s="437"/>
      <c r="L48" s="429"/>
      <c r="M48" s="430"/>
      <c r="N48" s="430"/>
      <c r="O48" s="430"/>
      <c r="P48" s="430"/>
      <c r="Q48" s="430"/>
      <c r="R48" s="430"/>
      <c r="S48" s="430"/>
      <c r="T48" s="430"/>
      <c r="U48" s="431"/>
    </row>
    <row r="49" spans="1:21" ht="30" customHeight="1">
      <c r="A49" s="435"/>
      <c r="B49" s="436"/>
      <c r="C49" s="436"/>
      <c r="D49" s="436"/>
      <c r="E49" s="436"/>
      <c r="F49" s="436"/>
      <c r="G49" s="436"/>
      <c r="H49" s="436"/>
      <c r="I49" s="436"/>
      <c r="J49" s="436"/>
      <c r="K49" s="437"/>
      <c r="L49" s="432"/>
      <c r="M49" s="433"/>
      <c r="N49" s="433"/>
      <c r="O49" s="433"/>
      <c r="P49" s="433"/>
      <c r="Q49" s="433"/>
      <c r="R49" s="433"/>
      <c r="S49" s="433"/>
      <c r="T49" s="433"/>
      <c r="U49" s="434"/>
    </row>
    <row r="50" spans="1:21" ht="15.75">
      <c r="A50" s="367" t="s">
        <v>94</v>
      </c>
      <c r="B50" s="367"/>
      <c r="C50" s="367"/>
      <c r="D50" s="367"/>
      <c r="E50" s="367"/>
      <c r="F50" s="367"/>
      <c r="G50" s="367"/>
      <c r="H50" s="367"/>
      <c r="I50" s="367"/>
      <c r="J50" s="367"/>
      <c r="K50" s="367"/>
      <c r="L50" s="198"/>
    </row>
  </sheetData>
  <sheetProtection sheet="1" selectLockedCells="1"/>
  <protectedRanges>
    <protectedRange sqref="A9:B20 D9:L20 N9:N20 I6 K6 A27 L27" name="範囲1"/>
  </protectedRanges>
  <mergeCells count="27">
    <mergeCell ref="A50:K50"/>
    <mergeCell ref="Q24:R24"/>
    <mergeCell ref="S24:U24"/>
    <mergeCell ref="A26:K26"/>
    <mergeCell ref="L26:U26"/>
    <mergeCell ref="A27:K49"/>
    <mergeCell ref="L27:U49"/>
    <mergeCell ref="S23:U23"/>
    <mergeCell ref="B5:D5"/>
    <mergeCell ref="M5:P5"/>
    <mergeCell ref="R5:U5"/>
    <mergeCell ref="B6:D6"/>
    <mergeCell ref="M6:N6"/>
    <mergeCell ref="O6:P6"/>
    <mergeCell ref="R6:S6"/>
    <mergeCell ref="T6:U6"/>
    <mergeCell ref="A21:H21"/>
    <mergeCell ref="A22:K22"/>
    <mergeCell ref="L23:M23"/>
    <mergeCell ref="N23:P23"/>
    <mergeCell ref="Q23:R23"/>
    <mergeCell ref="A1:F1"/>
    <mergeCell ref="N1:U1"/>
    <mergeCell ref="E2:F2"/>
    <mergeCell ref="A3:U3"/>
    <mergeCell ref="L4:P4"/>
    <mergeCell ref="Q4:U4"/>
  </mergeCells>
  <phoneticPr fontId="5"/>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I6 K6" xr:uid="{B21109D9-DC14-42FB-84A6-834AB4B41D90}">
      <formula1>"あり,なし"</formula1>
    </dataValidation>
    <dataValidation type="list" allowBlank="1" showInputMessage="1" showErrorMessage="1" sqref="K9:K20" xr:uid="{0F47490C-4644-4890-8B18-1D35514EFE51}">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85E62BF-787C-4BB8-BA4D-2AC54C7ED68B}">
          <x14:formula1>
            <xm:f>'(参考)宿泊費等'!$H$2:$BB$2</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N8" sqref="N8"/>
    </sheetView>
  </sheetViews>
  <sheetFormatPr defaultColWidth="9" defaultRowHeight="18.75"/>
  <cols>
    <col min="1" max="1" width="8.42578125" style="61" bestFit="1" customWidth="1"/>
    <col min="2" max="2" width="25.42578125" style="61" bestFit="1" customWidth="1"/>
    <col min="3" max="3" width="5.28515625" style="70" bestFit="1" customWidth="1"/>
    <col min="4" max="4" width="8.140625" style="61" bestFit="1" customWidth="1"/>
    <col min="5" max="5" width="6.85546875" style="61" bestFit="1" customWidth="1"/>
    <col min="6" max="6" width="6.85546875" style="61" customWidth="1"/>
    <col min="7" max="7" width="8" style="61" customWidth="1"/>
    <col min="8" max="8" width="8" style="61" bestFit="1" customWidth="1"/>
    <col min="9" max="20" width="7.140625" style="61" customWidth="1"/>
    <col min="21" max="21" width="7.7109375" style="61" customWidth="1"/>
    <col min="22" max="36" width="7.140625" style="61" customWidth="1"/>
    <col min="37" max="37" width="8.140625" style="61" customWidth="1"/>
    <col min="38" max="52" width="7.140625" style="61" customWidth="1"/>
    <col min="53" max="53" width="8.42578125" style="61" customWidth="1"/>
    <col min="54" max="54" width="7.140625" style="61" bestFit="1" customWidth="1"/>
    <col min="57" max="57" width="9" style="61"/>
    <col min="59" max="16384" width="9" style="61"/>
  </cols>
  <sheetData>
    <row r="1" spans="1:61">
      <c r="A1" s="439" t="s">
        <v>148</v>
      </c>
      <c r="B1" s="439" t="s">
        <v>149</v>
      </c>
      <c r="C1" s="439" t="s">
        <v>150</v>
      </c>
      <c r="D1" s="438" t="s">
        <v>151</v>
      </c>
      <c r="E1" s="438"/>
      <c r="F1" s="438"/>
      <c r="G1" s="438"/>
      <c r="H1" s="438" t="s">
        <v>152</v>
      </c>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c r="AP1" s="438"/>
      <c r="AQ1" s="438"/>
      <c r="AR1" s="438"/>
      <c r="AS1" s="438"/>
      <c r="AT1" s="438"/>
      <c r="AU1" s="438"/>
      <c r="AV1" s="438"/>
      <c r="AW1" s="438"/>
      <c r="AX1" s="438"/>
      <c r="AY1" s="438"/>
      <c r="AZ1" s="438"/>
      <c r="BA1" s="438"/>
      <c r="BB1" s="438"/>
    </row>
    <row r="2" spans="1:61">
      <c r="A2" s="439"/>
      <c r="B2" s="439"/>
      <c r="C2" s="439"/>
      <c r="D2" s="60" t="s">
        <v>153</v>
      </c>
      <c r="E2" s="60" t="s">
        <v>154</v>
      </c>
      <c r="F2" s="60" t="s">
        <v>155</v>
      </c>
      <c r="G2" s="60" t="s">
        <v>156</v>
      </c>
      <c r="H2" s="60" t="s">
        <v>157</v>
      </c>
      <c r="I2" s="60" t="s">
        <v>158</v>
      </c>
      <c r="J2" s="60" t="s">
        <v>159</v>
      </c>
      <c r="K2" s="60" t="s">
        <v>137</v>
      </c>
      <c r="L2" s="60" t="s">
        <v>160</v>
      </c>
      <c r="M2" s="60" t="s">
        <v>161</v>
      </c>
      <c r="N2" s="60" t="s">
        <v>162</v>
      </c>
      <c r="O2" s="60" t="s">
        <v>163</v>
      </c>
      <c r="P2" s="60" t="s">
        <v>164</v>
      </c>
      <c r="Q2" s="60" t="s">
        <v>165</v>
      </c>
      <c r="R2" s="60" t="s">
        <v>166</v>
      </c>
      <c r="S2" s="60" t="s">
        <v>167</v>
      </c>
      <c r="T2" s="60" t="s">
        <v>168</v>
      </c>
      <c r="U2" s="60" t="s">
        <v>169</v>
      </c>
      <c r="V2" s="60" t="s">
        <v>170</v>
      </c>
      <c r="W2" s="60" t="s">
        <v>171</v>
      </c>
      <c r="X2" s="60" t="s">
        <v>172</v>
      </c>
      <c r="Y2" s="60" t="s">
        <v>173</v>
      </c>
      <c r="Z2" s="60" t="s">
        <v>174</v>
      </c>
      <c r="AA2" s="60" t="s">
        <v>175</v>
      </c>
      <c r="AB2" s="60" t="s">
        <v>176</v>
      </c>
      <c r="AC2" s="60" t="s">
        <v>177</v>
      </c>
      <c r="AD2" s="60" t="s">
        <v>91</v>
      </c>
      <c r="AE2" s="60" t="s">
        <v>178</v>
      </c>
      <c r="AF2" s="60" t="s">
        <v>179</v>
      </c>
      <c r="AG2" s="60" t="s">
        <v>180</v>
      </c>
      <c r="AH2" s="60" t="s">
        <v>181</v>
      </c>
      <c r="AI2" s="60" t="s">
        <v>182</v>
      </c>
      <c r="AJ2" s="60" t="s">
        <v>183</v>
      </c>
      <c r="AK2" s="60" t="s">
        <v>184</v>
      </c>
      <c r="AL2" s="60" t="s">
        <v>185</v>
      </c>
      <c r="AM2" s="60" t="s">
        <v>186</v>
      </c>
      <c r="AN2" s="60" t="s">
        <v>187</v>
      </c>
      <c r="AO2" s="60" t="s">
        <v>188</v>
      </c>
      <c r="AP2" s="60" t="s">
        <v>189</v>
      </c>
      <c r="AQ2" s="60" t="s">
        <v>190</v>
      </c>
      <c r="AR2" s="60" t="s">
        <v>191</v>
      </c>
      <c r="AS2" s="60" t="s">
        <v>192</v>
      </c>
      <c r="AT2" s="60" t="s">
        <v>193</v>
      </c>
      <c r="AU2" s="60" t="s">
        <v>194</v>
      </c>
      <c r="AV2" s="60" t="s">
        <v>195</v>
      </c>
      <c r="AW2" s="60" t="s">
        <v>196</v>
      </c>
      <c r="AX2" s="60" t="s">
        <v>197</v>
      </c>
      <c r="AY2" s="60" t="s">
        <v>198</v>
      </c>
      <c r="AZ2" s="60" t="s">
        <v>199</v>
      </c>
      <c r="BA2" s="60" t="s">
        <v>200</v>
      </c>
      <c r="BB2" s="60" t="s">
        <v>201</v>
      </c>
    </row>
    <row r="3" spans="1:61">
      <c r="A3" s="439" t="s">
        <v>202</v>
      </c>
      <c r="B3" s="62" t="s">
        <v>203</v>
      </c>
      <c r="C3" s="60" t="s">
        <v>204</v>
      </c>
      <c r="D3" s="63">
        <v>2400</v>
      </c>
      <c r="E3" s="63">
        <v>1600</v>
      </c>
      <c r="F3" s="63">
        <v>1600</v>
      </c>
      <c r="G3" s="63">
        <v>800</v>
      </c>
      <c r="H3" s="63">
        <v>18000</v>
      </c>
      <c r="I3" s="63">
        <v>15000</v>
      </c>
      <c r="J3" s="63">
        <v>13000</v>
      </c>
      <c r="K3" s="63">
        <v>14000</v>
      </c>
      <c r="L3" s="63">
        <v>15000</v>
      </c>
      <c r="M3" s="63">
        <v>14000</v>
      </c>
      <c r="N3" s="63">
        <v>11000</v>
      </c>
      <c r="O3" s="63">
        <v>15000</v>
      </c>
      <c r="P3" s="63">
        <v>14000</v>
      </c>
      <c r="Q3" s="63">
        <v>14000</v>
      </c>
      <c r="R3" s="63">
        <v>27000</v>
      </c>
      <c r="S3" s="63">
        <v>24000</v>
      </c>
      <c r="T3" s="63">
        <v>27000</v>
      </c>
      <c r="U3" s="63">
        <v>22000</v>
      </c>
      <c r="V3" s="63">
        <v>22000</v>
      </c>
      <c r="W3" s="63">
        <v>15000</v>
      </c>
      <c r="X3" s="63">
        <v>13000</v>
      </c>
      <c r="Y3" s="63">
        <v>14000</v>
      </c>
      <c r="Z3" s="63">
        <v>17000</v>
      </c>
      <c r="AA3" s="63">
        <v>15000</v>
      </c>
      <c r="AB3" s="63">
        <v>18000</v>
      </c>
      <c r="AC3" s="63">
        <v>13000</v>
      </c>
      <c r="AD3" s="63">
        <v>15000</v>
      </c>
      <c r="AE3" s="63">
        <v>13000</v>
      </c>
      <c r="AF3" s="63">
        <v>15000</v>
      </c>
      <c r="AG3" s="63">
        <v>27000</v>
      </c>
      <c r="AH3" s="63">
        <v>18000</v>
      </c>
      <c r="AI3" s="63">
        <v>17000</v>
      </c>
      <c r="AJ3" s="63">
        <v>15000</v>
      </c>
      <c r="AK3" s="63">
        <v>15000</v>
      </c>
      <c r="AL3" s="63">
        <v>11000</v>
      </c>
      <c r="AM3" s="63">
        <v>13000</v>
      </c>
      <c r="AN3" s="63">
        <v>14000</v>
      </c>
      <c r="AO3" s="63">
        <v>18000</v>
      </c>
      <c r="AP3" s="63">
        <v>11000</v>
      </c>
      <c r="AQ3" s="63">
        <v>14000</v>
      </c>
      <c r="AR3" s="63">
        <v>21000</v>
      </c>
      <c r="AS3" s="63">
        <v>14000</v>
      </c>
      <c r="AT3" s="63">
        <v>15000</v>
      </c>
      <c r="AU3" s="63">
        <v>25000</v>
      </c>
      <c r="AV3" s="63">
        <v>15000</v>
      </c>
      <c r="AW3" s="63">
        <v>15000</v>
      </c>
      <c r="AX3" s="63">
        <v>20000</v>
      </c>
      <c r="AY3" s="63">
        <v>15000</v>
      </c>
      <c r="AZ3" s="63">
        <v>17000</v>
      </c>
      <c r="BA3" s="63">
        <v>17000</v>
      </c>
      <c r="BB3" s="63">
        <v>15000</v>
      </c>
      <c r="BE3" s="64"/>
      <c r="BG3" s="65"/>
      <c r="BH3" s="66"/>
      <c r="BI3" s="65"/>
    </row>
    <row r="4" spans="1:61">
      <c r="A4" s="439"/>
      <c r="B4" s="62" t="s">
        <v>205</v>
      </c>
      <c r="C4" s="60" t="s">
        <v>204</v>
      </c>
      <c r="D4" s="63">
        <v>2400</v>
      </c>
      <c r="E4" s="63">
        <v>1600</v>
      </c>
      <c r="F4" s="63">
        <v>1600</v>
      </c>
      <c r="G4" s="63">
        <v>800</v>
      </c>
      <c r="H4" s="63">
        <v>18000</v>
      </c>
      <c r="I4" s="63">
        <v>15000</v>
      </c>
      <c r="J4" s="63">
        <v>13000</v>
      </c>
      <c r="K4" s="63">
        <v>14000</v>
      </c>
      <c r="L4" s="63">
        <v>15000</v>
      </c>
      <c r="M4" s="63">
        <v>14000</v>
      </c>
      <c r="N4" s="63">
        <v>11000</v>
      </c>
      <c r="O4" s="63">
        <v>15000</v>
      </c>
      <c r="P4" s="63">
        <v>14000</v>
      </c>
      <c r="Q4" s="63">
        <v>14000</v>
      </c>
      <c r="R4" s="63">
        <v>27000</v>
      </c>
      <c r="S4" s="63">
        <v>24000</v>
      </c>
      <c r="T4" s="63">
        <v>27000</v>
      </c>
      <c r="U4" s="63">
        <v>22000</v>
      </c>
      <c r="V4" s="63">
        <v>22000</v>
      </c>
      <c r="W4" s="63">
        <v>15000</v>
      </c>
      <c r="X4" s="63">
        <v>13000</v>
      </c>
      <c r="Y4" s="63">
        <v>14000</v>
      </c>
      <c r="Z4" s="63">
        <v>17000</v>
      </c>
      <c r="AA4" s="63">
        <v>15000</v>
      </c>
      <c r="AB4" s="63">
        <v>18000</v>
      </c>
      <c r="AC4" s="63">
        <v>13000</v>
      </c>
      <c r="AD4" s="63">
        <v>15000</v>
      </c>
      <c r="AE4" s="63">
        <v>13000</v>
      </c>
      <c r="AF4" s="63">
        <v>15000</v>
      </c>
      <c r="AG4" s="63">
        <v>27000</v>
      </c>
      <c r="AH4" s="63">
        <v>18000</v>
      </c>
      <c r="AI4" s="63">
        <v>17000</v>
      </c>
      <c r="AJ4" s="63">
        <v>15000</v>
      </c>
      <c r="AK4" s="63">
        <v>15000</v>
      </c>
      <c r="AL4" s="63">
        <v>11000</v>
      </c>
      <c r="AM4" s="63">
        <v>13000</v>
      </c>
      <c r="AN4" s="63">
        <v>14000</v>
      </c>
      <c r="AO4" s="63">
        <v>18000</v>
      </c>
      <c r="AP4" s="63">
        <v>11000</v>
      </c>
      <c r="AQ4" s="63">
        <v>14000</v>
      </c>
      <c r="AR4" s="63">
        <v>21000</v>
      </c>
      <c r="AS4" s="63">
        <v>14000</v>
      </c>
      <c r="AT4" s="63">
        <v>15000</v>
      </c>
      <c r="AU4" s="63">
        <v>25000</v>
      </c>
      <c r="AV4" s="63">
        <v>15000</v>
      </c>
      <c r="AW4" s="63">
        <v>15000</v>
      </c>
      <c r="AX4" s="63">
        <v>20000</v>
      </c>
      <c r="AY4" s="63">
        <v>15000</v>
      </c>
      <c r="AZ4" s="63">
        <v>17000</v>
      </c>
      <c r="BA4" s="63">
        <v>17000</v>
      </c>
      <c r="BB4" s="63">
        <v>15000</v>
      </c>
      <c r="BE4" s="64"/>
      <c r="BG4" s="65"/>
      <c r="BH4" s="66"/>
      <c r="BI4" s="65"/>
    </row>
    <row r="5" spans="1:61">
      <c r="A5" s="439"/>
      <c r="B5" s="62" t="s">
        <v>206</v>
      </c>
      <c r="C5" s="60" t="s">
        <v>204</v>
      </c>
      <c r="D5" s="63">
        <v>2400</v>
      </c>
      <c r="E5" s="63">
        <v>1600</v>
      </c>
      <c r="F5" s="63">
        <v>1600</v>
      </c>
      <c r="G5" s="63">
        <v>800</v>
      </c>
      <c r="H5" s="63">
        <v>18000</v>
      </c>
      <c r="I5" s="63">
        <v>15000</v>
      </c>
      <c r="J5" s="63">
        <v>13000</v>
      </c>
      <c r="K5" s="63">
        <v>14000</v>
      </c>
      <c r="L5" s="63">
        <v>15000</v>
      </c>
      <c r="M5" s="63">
        <v>14000</v>
      </c>
      <c r="N5" s="63">
        <v>11000</v>
      </c>
      <c r="O5" s="63">
        <v>15000</v>
      </c>
      <c r="P5" s="63">
        <v>14000</v>
      </c>
      <c r="Q5" s="63">
        <v>14000</v>
      </c>
      <c r="R5" s="63">
        <v>27000</v>
      </c>
      <c r="S5" s="63">
        <v>24000</v>
      </c>
      <c r="T5" s="63">
        <v>27000</v>
      </c>
      <c r="U5" s="63">
        <v>22000</v>
      </c>
      <c r="V5" s="63">
        <v>22000</v>
      </c>
      <c r="W5" s="63">
        <v>15000</v>
      </c>
      <c r="X5" s="63">
        <v>13000</v>
      </c>
      <c r="Y5" s="63">
        <v>14000</v>
      </c>
      <c r="Z5" s="63">
        <v>17000</v>
      </c>
      <c r="AA5" s="63">
        <v>15000</v>
      </c>
      <c r="AB5" s="63">
        <v>18000</v>
      </c>
      <c r="AC5" s="63">
        <v>13000</v>
      </c>
      <c r="AD5" s="63">
        <v>15000</v>
      </c>
      <c r="AE5" s="63">
        <v>13000</v>
      </c>
      <c r="AF5" s="63">
        <v>15000</v>
      </c>
      <c r="AG5" s="63">
        <v>27000</v>
      </c>
      <c r="AH5" s="63">
        <v>18000</v>
      </c>
      <c r="AI5" s="63">
        <v>17000</v>
      </c>
      <c r="AJ5" s="63">
        <v>15000</v>
      </c>
      <c r="AK5" s="63">
        <v>15000</v>
      </c>
      <c r="AL5" s="63">
        <v>11000</v>
      </c>
      <c r="AM5" s="63">
        <v>13000</v>
      </c>
      <c r="AN5" s="63">
        <v>14000</v>
      </c>
      <c r="AO5" s="63">
        <v>18000</v>
      </c>
      <c r="AP5" s="63">
        <v>11000</v>
      </c>
      <c r="AQ5" s="63">
        <v>14000</v>
      </c>
      <c r="AR5" s="63">
        <v>21000</v>
      </c>
      <c r="AS5" s="63">
        <v>14000</v>
      </c>
      <c r="AT5" s="63">
        <v>15000</v>
      </c>
      <c r="AU5" s="63">
        <v>25000</v>
      </c>
      <c r="AV5" s="63">
        <v>15000</v>
      </c>
      <c r="AW5" s="63">
        <v>15000</v>
      </c>
      <c r="AX5" s="63">
        <v>20000</v>
      </c>
      <c r="AY5" s="63">
        <v>15000</v>
      </c>
      <c r="AZ5" s="63">
        <v>17000</v>
      </c>
      <c r="BA5" s="63">
        <v>17000</v>
      </c>
      <c r="BB5" s="63">
        <v>15000</v>
      </c>
      <c r="BE5" s="64"/>
      <c r="BG5" s="65"/>
      <c r="BH5" s="66"/>
      <c r="BI5" s="65"/>
    </row>
    <row r="6" spans="1:61">
      <c r="A6" s="439"/>
      <c r="B6" s="62" t="s">
        <v>207</v>
      </c>
      <c r="C6" s="60" t="s">
        <v>204</v>
      </c>
      <c r="D6" s="63">
        <v>2400</v>
      </c>
      <c r="E6" s="63">
        <v>1600</v>
      </c>
      <c r="F6" s="63">
        <v>1600</v>
      </c>
      <c r="G6" s="63">
        <v>800</v>
      </c>
      <c r="H6" s="63">
        <v>18000</v>
      </c>
      <c r="I6" s="63">
        <v>15000</v>
      </c>
      <c r="J6" s="63">
        <v>13000</v>
      </c>
      <c r="K6" s="63">
        <v>14000</v>
      </c>
      <c r="L6" s="63">
        <v>15000</v>
      </c>
      <c r="M6" s="63">
        <v>14000</v>
      </c>
      <c r="N6" s="63">
        <v>11000</v>
      </c>
      <c r="O6" s="63">
        <v>15000</v>
      </c>
      <c r="P6" s="63">
        <v>14000</v>
      </c>
      <c r="Q6" s="63">
        <v>14000</v>
      </c>
      <c r="R6" s="63">
        <v>27000</v>
      </c>
      <c r="S6" s="63">
        <v>24000</v>
      </c>
      <c r="T6" s="63">
        <v>27000</v>
      </c>
      <c r="U6" s="63">
        <v>22000</v>
      </c>
      <c r="V6" s="63">
        <v>22000</v>
      </c>
      <c r="W6" s="63">
        <v>15000</v>
      </c>
      <c r="X6" s="63">
        <v>13000</v>
      </c>
      <c r="Y6" s="63">
        <v>14000</v>
      </c>
      <c r="Z6" s="63">
        <v>17000</v>
      </c>
      <c r="AA6" s="63">
        <v>15000</v>
      </c>
      <c r="AB6" s="63">
        <v>18000</v>
      </c>
      <c r="AC6" s="63">
        <v>13000</v>
      </c>
      <c r="AD6" s="63">
        <v>15000</v>
      </c>
      <c r="AE6" s="63">
        <v>13000</v>
      </c>
      <c r="AF6" s="63">
        <v>15000</v>
      </c>
      <c r="AG6" s="63">
        <v>27000</v>
      </c>
      <c r="AH6" s="63">
        <v>18000</v>
      </c>
      <c r="AI6" s="63">
        <v>17000</v>
      </c>
      <c r="AJ6" s="63">
        <v>15000</v>
      </c>
      <c r="AK6" s="63">
        <v>15000</v>
      </c>
      <c r="AL6" s="63">
        <v>11000</v>
      </c>
      <c r="AM6" s="63">
        <v>13000</v>
      </c>
      <c r="AN6" s="63">
        <v>14000</v>
      </c>
      <c r="AO6" s="63">
        <v>18000</v>
      </c>
      <c r="AP6" s="63">
        <v>11000</v>
      </c>
      <c r="AQ6" s="63">
        <v>14000</v>
      </c>
      <c r="AR6" s="63">
        <v>21000</v>
      </c>
      <c r="AS6" s="63">
        <v>14000</v>
      </c>
      <c r="AT6" s="63">
        <v>15000</v>
      </c>
      <c r="AU6" s="63">
        <v>25000</v>
      </c>
      <c r="AV6" s="63">
        <v>15000</v>
      </c>
      <c r="AW6" s="63">
        <v>15000</v>
      </c>
      <c r="AX6" s="63">
        <v>20000</v>
      </c>
      <c r="AY6" s="63">
        <v>15000</v>
      </c>
      <c r="AZ6" s="63">
        <v>17000</v>
      </c>
      <c r="BA6" s="63">
        <v>17000</v>
      </c>
      <c r="BB6" s="63">
        <v>15000</v>
      </c>
      <c r="BE6" s="64"/>
      <c r="BG6" s="65"/>
      <c r="BH6" s="66"/>
      <c r="BI6" s="65"/>
    </row>
    <row r="7" spans="1:61">
      <c r="A7" s="439"/>
      <c r="B7" s="62" t="s">
        <v>208</v>
      </c>
      <c r="C7" s="60" t="s">
        <v>204</v>
      </c>
      <c r="D7" s="63">
        <v>2400</v>
      </c>
      <c r="E7" s="63">
        <v>1600</v>
      </c>
      <c r="F7" s="63">
        <v>1600</v>
      </c>
      <c r="G7" s="63">
        <v>800</v>
      </c>
      <c r="H7" s="63">
        <v>18000</v>
      </c>
      <c r="I7" s="63">
        <v>15000</v>
      </c>
      <c r="J7" s="63">
        <v>13000</v>
      </c>
      <c r="K7" s="63">
        <v>14000</v>
      </c>
      <c r="L7" s="63">
        <v>15000</v>
      </c>
      <c r="M7" s="63">
        <v>14000</v>
      </c>
      <c r="N7" s="63">
        <v>11000</v>
      </c>
      <c r="O7" s="63">
        <v>15000</v>
      </c>
      <c r="P7" s="63">
        <v>14000</v>
      </c>
      <c r="Q7" s="63">
        <v>14000</v>
      </c>
      <c r="R7" s="63">
        <v>27000</v>
      </c>
      <c r="S7" s="63">
        <v>24000</v>
      </c>
      <c r="T7" s="63">
        <v>27000</v>
      </c>
      <c r="U7" s="63">
        <v>22000</v>
      </c>
      <c r="V7" s="63">
        <v>22000</v>
      </c>
      <c r="W7" s="63">
        <v>15000</v>
      </c>
      <c r="X7" s="63">
        <v>13000</v>
      </c>
      <c r="Y7" s="63">
        <v>14000</v>
      </c>
      <c r="Z7" s="63">
        <v>17000</v>
      </c>
      <c r="AA7" s="63">
        <v>15000</v>
      </c>
      <c r="AB7" s="63">
        <v>18000</v>
      </c>
      <c r="AC7" s="63">
        <v>13000</v>
      </c>
      <c r="AD7" s="63">
        <v>15000</v>
      </c>
      <c r="AE7" s="63">
        <v>13000</v>
      </c>
      <c r="AF7" s="63">
        <v>15000</v>
      </c>
      <c r="AG7" s="63">
        <v>27000</v>
      </c>
      <c r="AH7" s="63">
        <v>18000</v>
      </c>
      <c r="AI7" s="63">
        <v>17000</v>
      </c>
      <c r="AJ7" s="63">
        <v>15000</v>
      </c>
      <c r="AK7" s="63">
        <v>15000</v>
      </c>
      <c r="AL7" s="63">
        <v>11000</v>
      </c>
      <c r="AM7" s="63">
        <v>13000</v>
      </c>
      <c r="AN7" s="63">
        <v>14000</v>
      </c>
      <c r="AO7" s="63">
        <v>18000</v>
      </c>
      <c r="AP7" s="63">
        <v>11000</v>
      </c>
      <c r="AQ7" s="63">
        <v>14000</v>
      </c>
      <c r="AR7" s="63">
        <v>21000</v>
      </c>
      <c r="AS7" s="63">
        <v>14000</v>
      </c>
      <c r="AT7" s="63">
        <v>15000</v>
      </c>
      <c r="AU7" s="63">
        <v>25000</v>
      </c>
      <c r="AV7" s="63">
        <v>15000</v>
      </c>
      <c r="AW7" s="63">
        <v>15000</v>
      </c>
      <c r="AX7" s="63">
        <v>20000</v>
      </c>
      <c r="AY7" s="63">
        <v>15000</v>
      </c>
      <c r="AZ7" s="63">
        <v>17000</v>
      </c>
      <c r="BA7" s="63">
        <v>17000</v>
      </c>
      <c r="BB7" s="63">
        <v>15000</v>
      </c>
      <c r="BE7" s="64"/>
      <c r="BG7" s="65"/>
      <c r="BH7" s="66"/>
      <c r="BI7" s="65"/>
    </row>
    <row r="8" spans="1:61">
      <c r="A8" s="439"/>
      <c r="B8" s="62" t="s">
        <v>209</v>
      </c>
      <c r="C8" s="60" t="s">
        <v>204</v>
      </c>
      <c r="D8" s="63">
        <v>2400</v>
      </c>
      <c r="E8" s="63">
        <v>1600</v>
      </c>
      <c r="F8" s="63">
        <v>1600</v>
      </c>
      <c r="G8" s="63">
        <v>800</v>
      </c>
      <c r="H8" s="63">
        <v>18000</v>
      </c>
      <c r="I8" s="63">
        <v>15000</v>
      </c>
      <c r="J8" s="63">
        <v>13000</v>
      </c>
      <c r="K8" s="63">
        <v>14000</v>
      </c>
      <c r="L8" s="63">
        <v>15000</v>
      </c>
      <c r="M8" s="63">
        <v>14000</v>
      </c>
      <c r="N8" s="63">
        <v>11000</v>
      </c>
      <c r="O8" s="63">
        <v>15000</v>
      </c>
      <c r="P8" s="63">
        <v>14000</v>
      </c>
      <c r="Q8" s="63">
        <v>14000</v>
      </c>
      <c r="R8" s="63">
        <v>27000</v>
      </c>
      <c r="S8" s="63">
        <v>24000</v>
      </c>
      <c r="T8" s="63">
        <v>27000</v>
      </c>
      <c r="U8" s="63">
        <v>22000</v>
      </c>
      <c r="V8" s="63">
        <v>22000</v>
      </c>
      <c r="W8" s="63">
        <v>15000</v>
      </c>
      <c r="X8" s="63">
        <v>13000</v>
      </c>
      <c r="Y8" s="63">
        <v>14000</v>
      </c>
      <c r="Z8" s="63">
        <v>17000</v>
      </c>
      <c r="AA8" s="63">
        <v>15000</v>
      </c>
      <c r="AB8" s="63">
        <v>18000</v>
      </c>
      <c r="AC8" s="63">
        <v>13000</v>
      </c>
      <c r="AD8" s="63">
        <v>15000</v>
      </c>
      <c r="AE8" s="63">
        <v>13000</v>
      </c>
      <c r="AF8" s="63">
        <v>15000</v>
      </c>
      <c r="AG8" s="63">
        <v>27000</v>
      </c>
      <c r="AH8" s="63">
        <v>18000</v>
      </c>
      <c r="AI8" s="63">
        <v>17000</v>
      </c>
      <c r="AJ8" s="63">
        <v>15000</v>
      </c>
      <c r="AK8" s="63">
        <v>15000</v>
      </c>
      <c r="AL8" s="63">
        <v>11000</v>
      </c>
      <c r="AM8" s="63">
        <v>13000</v>
      </c>
      <c r="AN8" s="63">
        <v>14000</v>
      </c>
      <c r="AO8" s="63">
        <v>18000</v>
      </c>
      <c r="AP8" s="63">
        <v>11000</v>
      </c>
      <c r="AQ8" s="63">
        <v>14000</v>
      </c>
      <c r="AR8" s="63">
        <v>21000</v>
      </c>
      <c r="AS8" s="63">
        <v>14000</v>
      </c>
      <c r="AT8" s="63">
        <v>15000</v>
      </c>
      <c r="AU8" s="63">
        <v>25000</v>
      </c>
      <c r="AV8" s="63">
        <v>15000</v>
      </c>
      <c r="AW8" s="63">
        <v>15000</v>
      </c>
      <c r="AX8" s="63">
        <v>20000</v>
      </c>
      <c r="AY8" s="63">
        <v>15000</v>
      </c>
      <c r="AZ8" s="63">
        <v>17000</v>
      </c>
      <c r="BA8" s="63">
        <v>17000</v>
      </c>
      <c r="BB8" s="63">
        <v>15000</v>
      </c>
      <c r="BE8" s="64"/>
      <c r="BG8" s="65"/>
      <c r="BH8" s="66"/>
      <c r="BI8" s="65"/>
    </row>
    <row r="9" spans="1:61">
      <c r="A9" s="440" t="s">
        <v>210</v>
      </c>
      <c r="B9" s="67" t="s">
        <v>211</v>
      </c>
      <c r="C9" s="68" t="s">
        <v>212</v>
      </c>
      <c r="D9" s="69">
        <v>2400</v>
      </c>
      <c r="E9" s="69">
        <v>1600</v>
      </c>
      <c r="F9" s="69">
        <v>1600</v>
      </c>
      <c r="G9" s="69">
        <v>800</v>
      </c>
      <c r="H9" s="69">
        <v>13000</v>
      </c>
      <c r="I9" s="69">
        <v>11000</v>
      </c>
      <c r="J9" s="69">
        <v>9000</v>
      </c>
      <c r="K9" s="69">
        <v>10000</v>
      </c>
      <c r="L9" s="69">
        <v>11000</v>
      </c>
      <c r="M9" s="69">
        <v>10000</v>
      </c>
      <c r="N9" s="69">
        <v>8000</v>
      </c>
      <c r="O9" s="69">
        <v>11000</v>
      </c>
      <c r="P9" s="69">
        <v>10000</v>
      </c>
      <c r="Q9" s="69">
        <v>10000</v>
      </c>
      <c r="R9" s="69">
        <v>19000</v>
      </c>
      <c r="S9" s="69">
        <v>17000</v>
      </c>
      <c r="T9" s="69">
        <v>19000</v>
      </c>
      <c r="U9" s="69">
        <v>16000</v>
      </c>
      <c r="V9" s="69">
        <v>16000</v>
      </c>
      <c r="W9" s="69">
        <v>11000</v>
      </c>
      <c r="X9" s="69">
        <v>9000</v>
      </c>
      <c r="Y9" s="69">
        <v>10000</v>
      </c>
      <c r="Z9" s="69">
        <v>12000</v>
      </c>
      <c r="AA9" s="69">
        <v>11000</v>
      </c>
      <c r="AB9" s="69">
        <v>13000</v>
      </c>
      <c r="AC9" s="69">
        <v>9000</v>
      </c>
      <c r="AD9" s="69">
        <v>11000</v>
      </c>
      <c r="AE9" s="69">
        <v>9000</v>
      </c>
      <c r="AF9" s="69">
        <v>11000</v>
      </c>
      <c r="AG9" s="69">
        <v>19000</v>
      </c>
      <c r="AH9" s="69">
        <v>13000</v>
      </c>
      <c r="AI9" s="69">
        <v>12000</v>
      </c>
      <c r="AJ9" s="69">
        <v>11000</v>
      </c>
      <c r="AK9" s="69">
        <v>11000</v>
      </c>
      <c r="AL9" s="69">
        <v>8000</v>
      </c>
      <c r="AM9" s="69">
        <v>9000</v>
      </c>
      <c r="AN9" s="69">
        <v>10000</v>
      </c>
      <c r="AO9" s="69">
        <v>13000</v>
      </c>
      <c r="AP9" s="69">
        <v>8000</v>
      </c>
      <c r="AQ9" s="69">
        <v>10000</v>
      </c>
      <c r="AR9" s="69">
        <v>15000</v>
      </c>
      <c r="AS9" s="69">
        <v>10000</v>
      </c>
      <c r="AT9" s="69">
        <v>11000</v>
      </c>
      <c r="AU9" s="69">
        <v>18000</v>
      </c>
      <c r="AV9" s="69">
        <v>11000</v>
      </c>
      <c r="AW9" s="69">
        <v>11000</v>
      </c>
      <c r="AX9" s="69">
        <v>14000</v>
      </c>
      <c r="AY9" s="69">
        <v>11000</v>
      </c>
      <c r="AZ9" s="69">
        <v>12000</v>
      </c>
      <c r="BA9" s="69">
        <v>12000</v>
      </c>
      <c r="BB9" s="69">
        <v>11000</v>
      </c>
      <c r="BE9" s="64"/>
      <c r="BG9" s="65"/>
      <c r="BH9" s="66"/>
      <c r="BI9" s="65"/>
    </row>
    <row r="10" spans="1:61">
      <c r="A10" s="440"/>
      <c r="B10" s="67" t="s">
        <v>213</v>
      </c>
      <c r="C10" s="68" t="s">
        <v>212</v>
      </c>
      <c r="D10" s="69">
        <v>2400</v>
      </c>
      <c r="E10" s="69">
        <v>1600</v>
      </c>
      <c r="F10" s="69">
        <v>1600</v>
      </c>
      <c r="G10" s="69">
        <v>800</v>
      </c>
      <c r="H10" s="69">
        <v>13000</v>
      </c>
      <c r="I10" s="69">
        <v>11000</v>
      </c>
      <c r="J10" s="69">
        <v>9000</v>
      </c>
      <c r="K10" s="69">
        <v>10000</v>
      </c>
      <c r="L10" s="69">
        <v>11000</v>
      </c>
      <c r="M10" s="69">
        <v>10000</v>
      </c>
      <c r="N10" s="69">
        <v>8000</v>
      </c>
      <c r="O10" s="69">
        <v>11000</v>
      </c>
      <c r="P10" s="69">
        <v>10000</v>
      </c>
      <c r="Q10" s="69">
        <v>10000</v>
      </c>
      <c r="R10" s="69">
        <v>19000</v>
      </c>
      <c r="S10" s="69">
        <v>17000</v>
      </c>
      <c r="T10" s="69">
        <v>19000</v>
      </c>
      <c r="U10" s="69">
        <v>16000</v>
      </c>
      <c r="V10" s="69">
        <v>16000</v>
      </c>
      <c r="W10" s="69">
        <v>11000</v>
      </c>
      <c r="X10" s="69">
        <v>9000</v>
      </c>
      <c r="Y10" s="69">
        <v>10000</v>
      </c>
      <c r="Z10" s="69">
        <v>12000</v>
      </c>
      <c r="AA10" s="69">
        <v>11000</v>
      </c>
      <c r="AB10" s="69">
        <v>13000</v>
      </c>
      <c r="AC10" s="69">
        <v>9000</v>
      </c>
      <c r="AD10" s="69">
        <v>11000</v>
      </c>
      <c r="AE10" s="69">
        <v>9000</v>
      </c>
      <c r="AF10" s="69">
        <v>11000</v>
      </c>
      <c r="AG10" s="69">
        <v>19000</v>
      </c>
      <c r="AH10" s="69">
        <v>13000</v>
      </c>
      <c r="AI10" s="69">
        <v>12000</v>
      </c>
      <c r="AJ10" s="69">
        <v>11000</v>
      </c>
      <c r="AK10" s="69">
        <v>11000</v>
      </c>
      <c r="AL10" s="69">
        <v>8000</v>
      </c>
      <c r="AM10" s="69">
        <v>9000</v>
      </c>
      <c r="AN10" s="69">
        <v>10000</v>
      </c>
      <c r="AO10" s="69">
        <v>13000</v>
      </c>
      <c r="AP10" s="69">
        <v>8000</v>
      </c>
      <c r="AQ10" s="69">
        <v>10000</v>
      </c>
      <c r="AR10" s="69">
        <v>15000</v>
      </c>
      <c r="AS10" s="69">
        <v>10000</v>
      </c>
      <c r="AT10" s="69">
        <v>11000</v>
      </c>
      <c r="AU10" s="69">
        <v>18000</v>
      </c>
      <c r="AV10" s="69">
        <v>11000</v>
      </c>
      <c r="AW10" s="69">
        <v>11000</v>
      </c>
      <c r="AX10" s="69">
        <v>14000</v>
      </c>
      <c r="AY10" s="69">
        <v>11000</v>
      </c>
      <c r="AZ10" s="69">
        <v>12000</v>
      </c>
      <c r="BA10" s="69">
        <v>12000</v>
      </c>
      <c r="BB10" s="69">
        <v>11000</v>
      </c>
      <c r="BE10" s="64"/>
      <c r="BG10" s="65"/>
      <c r="BH10" s="66"/>
      <c r="BI10" s="65"/>
    </row>
    <row r="11" spans="1:61">
      <c r="A11" s="440"/>
      <c r="B11" s="67" t="s">
        <v>214</v>
      </c>
      <c r="C11" s="68" t="s">
        <v>212</v>
      </c>
      <c r="D11" s="69">
        <v>2400</v>
      </c>
      <c r="E11" s="69">
        <v>1600</v>
      </c>
      <c r="F11" s="69">
        <v>1600</v>
      </c>
      <c r="G11" s="69">
        <v>800</v>
      </c>
      <c r="H11" s="69">
        <v>13000</v>
      </c>
      <c r="I11" s="69">
        <v>11000</v>
      </c>
      <c r="J11" s="69">
        <v>9000</v>
      </c>
      <c r="K11" s="69">
        <v>10000</v>
      </c>
      <c r="L11" s="69">
        <v>11000</v>
      </c>
      <c r="M11" s="69">
        <v>10000</v>
      </c>
      <c r="N11" s="69">
        <v>8000</v>
      </c>
      <c r="O11" s="69">
        <v>11000</v>
      </c>
      <c r="P11" s="69">
        <v>10000</v>
      </c>
      <c r="Q11" s="69">
        <v>10000</v>
      </c>
      <c r="R11" s="69">
        <v>19000</v>
      </c>
      <c r="S11" s="69">
        <v>17000</v>
      </c>
      <c r="T11" s="69">
        <v>19000</v>
      </c>
      <c r="U11" s="69">
        <v>16000</v>
      </c>
      <c r="V11" s="69">
        <v>16000</v>
      </c>
      <c r="W11" s="69">
        <v>11000</v>
      </c>
      <c r="X11" s="69">
        <v>9000</v>
      </c>
      <c r="Y11" s="69">
        <v>10000</v>
      </c>
      <c r="Z11" s="69">
        <v>12000</v>
      </c>
      <c r="AA11" s="69">
        <v>11000</v>
      </c>
      <c r="AB11" s="69">
        <v>13000</v>
      </c>
      <c r="AC11" s="69">
        <v>9000</v>
      </c>
      <c r="AD11" s="69">
        <v>11000</v>
      </c>
      <c r="AE11" s="69">
        <v>9000</v>
      </c>
      <c r="AF11" s="69">
        <v>11000</v>
      </c>
      <c r="AG11" s="69">
        <v>19000</v>
      </c>
      <c r="AH11" s="69">
        <v>13000</v>
      </c>
      <c r="AI11" s="69">
        <v>12000</v>
      </c>
      <c r="AJ11" s="69">
        <v>11000</v>
      </c>
      <c r="AK11" s="69">
        <v>11000</v>
      </c>
      <c r="AL11" s="69">
        <v>8000</v>
      </c>
      <c r="AM11" s="69">
        <v>9000</v>
      </c>
      <c r="AN11" s="69">
        <v>10000</v>
      </c>
      <c r="AO11" s="69">
        <v>13000</v>
      </c>
      <c r="AP11" s="69">
        <v>8000</v>
      </c>
      <c r="AQ11" s="69">
        <v>10000</v>
      </c>
      <c r="AR11" s="69">
        <v>15000</v>
      </c>
      <c r="AS11" s="69">
        <v>10000</v>
      </c>
      <c r="AT11" s="69">
        <v>11000</v>
      </c>
      <c r="AU11" s="69">
        <v>18000</v>
      </c>
      <c r="AV11" s="69">
        <v>11000</v>
      </c>
      <c r="AW11" s="69">
        <v>11000</v>
      </c>
      <c r="AX11" s="69">
        <v>14000</v>
      </c>
      <c r="AY11" s="69">
        <v>11000</v>
      </c>
      <c r="AZ11" s="69">
        <v>12000</v>
      </c>
      <c r="BA11" s="69">
        <v>12000</v>
      </c>
      <c r="BB11" s="69">
        <v>11000</v>
      </c>
      <c r="BE11" s="64"/>
      <c r="BG11" s="65"/>
      <c r="BH11" s="66"/>
      <c r="BI11" s="65"/>
    </row>
    <row r="12" spans="1:61">
      <c r="A12" s="440"/>
      <c r="B12" s="67" t="s">
        <v>215</v>
      </c>
      <c r="C12" s="68" t="s">
        <v>212</v>
      </c>
      <c r="D12" s="69">
        <v>2400</v>
      </c>
      <c r="E12" s="69">
        <v>1600</v>
      </c>
      <c r="F12" s="69">
        <v>1600</v>
      </c>
      <c r="G12" s="69">
        <v>800</v>
      </c>
      <c r="H12" s="69">
        <v>13000</v>
      </c>
      <c r="I12" s="69">
        <v>11000</v>
      </c>
      <c r="J12" s="69">
        <v>9000</v>
      </c>
      <c r="K12" s="69">
        <v>10000</v>
      </c>
      <c r="L12" s="69">
        <v>11000</v>
      </c>
      <c r="M12" s="69">
        <v>10000</v>
      </c>
      <c r="N12" s="69">
        <v>8000</v>
      </c>
      <c r="O12" s="69">
        <v>11000</v>
      </c>
      <c r="P12" s="69">
        <v>10000</v>
      </c>
      <c r="Q12" s="69">
        <v>10000</v>
      </c>
      <c r="R12" s="69">
        <v>19000</v>
      </c>
      <c r="S12" s="69">
        <v>17000</v>
      </c>
      <c r="T12" s="69">
        <v>19000</v>
      </c>
      <c r="U12" s="69">
        <v>16000</v>
      </c>
      <c r="V12" s="69">
        <v>16000</v>
      </c>
      <c r="W12" s="69">
        <v>11000</v>
      </c>
      <c r="X12" s="69">
        <v>9000</v>
      </c>
      <c r="Y12" s="69">
        <v>10000</v>
      </c>
      <c r="Z12" s="69">
        <v>12000</v>
      </c>
      <c r="AA12" s="69">
        <v>11000</v>
      </c>
      <c r="AB12" s="69">
        <v>13000</v>
      </c>
      <c r="AC12" s="69">
        <v>9000</v>
      </c>
      <c r="AD12" s="69">
        <v>11000</v>
      </c>
      <c r="AE12" s="69">
        <v>9000</v>
      </c>
      <c r="AF12" s="69">
        <v>11000</v>
      </c>
      <c r="AG12" s="69">
        <v>19000</v>
      </c>
      <c r="AH12" s="69">
        <v>13000</v>
      </c>
      <c r="AI12" s="69">
        <v>12000</v>
      </c>
      <c r="AJ12" s="69">
        <v>11000</v>
      </c>
      <c r="AK12" s="69">
        <v>11000</v>
      </c>
      <c r="AL12" s="69">
        <v>8000</v>
      </c>
      <c r="AM12" s="69">
        <v>9000</v>
      </c>
      <c r="AN12" s="69">
        <v>10000</v>
      </c>
      <c r="AO12" s="69">
        <v>13000</v>
      </c>
      <c r="AP12" s="69">
        <v>8000</v>
      </c>
      <c r="AQ12" s="69">
        <v>10000</v>
      </c>
      <c r="AR12" s="69">
        <v>15000</v>
      </c>
      <c r="AS12" s="69">
        <v>10000</v>
      </c>
      <c r="AT12" s="69">
        <v>11000</v>
      </c>
      <c r="AU12" s="69">
        <v>18000</v>
      </c>
      <c r="AV12" s="69">
        <v>11000</v>
      </c>
      <c r="AW12" s="69">
        <v>11000</v>
      </c>
      <c r="AX12" s="69">
        <v>14000</v>
      </c>
      <c r="AY12" s="69">
        <v>11000</v>
      </c>
      <c r="AZ12" s="69">
        <v>12000</v>
      </c>
      <c r="BA12" s="69">
        <v>12000</v>
      </c>
      <c r="BB12" s="69">
        <v>11000</v>
      </c>
      <c r="BE12" s="64"/>
      <c r="BG12" s="65"/>
      <c r="BH12" s="66"/>
      <c r="BI12" s="65"/>
    </row>
    <row r="13" spans="1:61">
      <c r="A13" s="440"/>
      <c r="B13" s="67" t="s">
        <v>216</v>
      </c>
      <c r="C13" s="68" t="s">
        <v>212</v>
      </c>
      <c r="D13" s="69">
        <v>2400</v>
      </c>
      <c r="E13" s="69">
        <v>1600</v>
      </c>
      <c r="F13" s="69">
        <v>1600</v>
      </c>
      <c r="G13" s="69">
        <v>800</v>
      </c>
      <c r="H13" s="69">
        <v>13000</v>
      </c>
      <c r="I13" s="69">
        <v>11000</v>
      </c>
      <c r="J13" s="69">
        <v>9000</v>
      </c>
      <c r="K13" s="69">
        <v>10000</v>
      </c>
      <c r="L13" s="69">
        <v>11000</v>
      </c>
      <c r="M13" s="69">
        <v>10000</v>
      </c>
      <c r="N13" s="69">
        <v>8000</v>
      </c>
      <c r="O13" s="69">
        <v>11000</v>
      </c>
      <c r="P13" s="69">
        <v>10000</v>
      </c>
      <c r="Q13" s="69">
        <v>10000</v>
      </c>
      <c r="R13" s="69">
        <v>19000</v>
      </c>
      <c r="S13" s="69">
        <v>17000</v>
      </c>
      <c r="T13" s="69">
        <v>19000</v>
      </c>
      <c r="U13" s="69">
        <v>16000</v>
      </c>
      <c r="V13" s="69">
        <v>16000</v>
      </c>
      <c r="W13" s="69">
        <v>11000</v>
      </c>
      <c r="X13" s="69">
        <v>9000</v>
      </c>
      <c r="Y13" s="69">
        <v>10000</v>
      </c>
      <c r="Z13" s="69">
        <v>12000</v>
      </c>
      <c r="AA13" s="69">
        <v>11000</v>
      </c>
      <c r="AB13" s="69">
        <v>13000</v>
      </c>
      <c r="AC13" s="69">
        <v>9000</v>
      </c>
      <c r="AD13" s="69">
        <v>11000</v>
      </c>
      <c r="AE13" s="69">
        <v>9000</v>
      </c>
      <c r="AF13" s="69">
        <v>11000</v>
      </c>
      <c r="AG13" s="69">
        <v>19000</v>
      </c>
      <c r="AH13" s="69">
        <v>13000</v>
      </c>
      <c r="AI13" s="69">
        <v>12000</v>
      </c>
      <c r="AJ13" s="69">
        <v>11000</v>
      </c>
      <c r="AK13" s="69">
        <v>11000</v>
      </c>
      <c r="AL13" s="69">
        <v>8000</v>
      </c>
      <c r="AM13" s="69">
        <v>9000</v>
      </c>
      <c r="AN13" s="69">
        <v>10000</v>
      </c>
      <c r="AO13" s="69">
        <v>13000</v>
      </c>
      <c r="AP13" s="69">
        <v>8000</v>
      </c>
      <c r="AQ13" s="69">
        <v>10000</v>
      </c>
      <c r="AR13" s="69">
        <v>15000</v>
      </c>
      <c r="AS13" s="69">
        <v>10000</v>
      </c>
      <c r="AT13" s="69">
        <v>11000</v>
      </c>
      <c r="AU13" s="69">
        <v>18000</v>
      </c>
      <c r="AV13" s="69">
        <v>11000</v>
      </c>
      <c r="AW13" s="69">
        <v>11000</v>
      </c>
      <c r="AX13" s="69">
        <v>14000</v>
      </c>
      <c r="AY13" s="69">
        <v>11000</v>
      </c>
      <c r="AZ13" s="69">
        <v>12000</v>
      </c>
      <c r="BA13" s="69">
        <v>12000</v>
      </c>
      <c r="BB13" s="69">
        <v>11000</v>
      </c>
      <c r="BE13" s="64"/>
      <c r="BG13" s="65"/>
      <c r="BH13" s="66"/>
      <c r="BI13" s="65"/>
    </row>
    <row r="14" spans="1:61">
      <c r="A14" s="440"/>
      <c r="B14" s="67" t="s">
        <v>217</v>
      </c>
      <c r="C14" s="68" t="s">
        <v>212</v>
      </c>
      <c r="D14" s="69">
        <v>2400</v>
      </c>
      <c r="E14" s="69">
        <v>1600</v>
      </c>
      <c r="F14" s="69">
        <v>1600</v>
      </c>
      <c r="G14" s="69">
        <v>800</v>
      </c>
      <c r="H14" s="69">
        <v>13000</v>
      </c>
      <c r="I14" s="69">
        <v>11000</v>
      </c>
      <c r="J14" s="69">
        <v>9000</v>
      </c>
      <c r="K14" s="69">
        <v>10000</v>
      </c>
      <c r="L14" s="69">
        <v>11000</v>
      </c>
      <c r="M14" s="69">
        <v>10000</v>
      </c>
      <c r="N14" s="69">
        <v>8000</v>
      </c>
      <c r="O14" s="69">
        <v>11000</v>
      </c>
      <c r="P14" s="69">
        <v>10000</v>
      </c>
      <c r="Q14" s="69">
        <v>10000</v>
      </c>
      <c r="R14" s="69">
        <v>19000</v>
      </c>
      <c r="S14" s="69">
        <v>17000</v>
      </c>
      <c r="T14" s="69">
        <v>19000</v>
      </c>
      <c r="U14" s="69">
        <v>16000</v>
      </c>
      <c r="V14" s="69">
        <v>16000</v>
      </c>
      <c r="W14" s="69">
        <v>11000</v>
      </c>
      <c r="X14" s="69">
        <v>9000</v>
      </c>
      <c r="Y14" s="69">
        <v>10000</v>
      </c>
      <c r="Z14" s="69">
        <v>12000</v>
      </c>
      <c r="AA14" s="69">
        <v>11000</v>
      </c>
      <c r="AB14" s="69">
        <v>13000</v>
      </c>
      <c r="AC14" s="69">
        <v>9000</v>
      </c>
      <c r="AD14" s="69">
        <v>11000</v>
      </c>
      <c r="AE14" s="69">
        <v>9000</v>
      </c>
      <c r="AF14" s="69">
        <v>11000</v>
      </c>
      <c r="AG14" s="69">
        <v>19000</v>
      </c>
      <c r="AH14" s="69">
        <v>13000</v>
      </c>
      <c r="AI14" s="69">
        <v>12000</v>
      </c>
      <c r="AJ14" s="69">
        <v>11000</v>
      </c>
      <c r="AK14" s="69">
        <v>11000</v>
      </c>
      <c r="AL14" s="69">
        <v>8000</v>
      </c>
      <c r="AM14" s="69">
        <v>9000</v>
      </c>
      <c r="AN14" s="69">
        <v>10000</v>
      </c>
      <c r="AO14" s="69">
        <v>13000</v>
      </c>
      <c r="AP14" s="69">
        <v>8000</v>
      </c>
      <c r="AQ14" s="69">
        <v>10000</v>
      </c>
      <c r="AR14" s="69">
        <v>15000</v>
      </c>
      <c r="AS14" s="69">
        <v>10000</v>
      </c>
      <c r="AT14" s="69">
        <v>11000</v>
      </c>
      <c r="AU14" s="69">
        <v>18000</v>
      </c>
      <c r="AV14" s="69">
        <v>11000</v>
      </c>
      <c r="AW14" s="69">
        <v>11000</v>
      </c>
      <c r="AX14" s="69">
        <v>14000</v>
      </c>
      <c r="AY14" s="69">
        <v>11000</v>
      </c>
      <c r="AZ14" s="69">
        <v>12000</v>
      </c>
      <c r="BA14" s="69">
        <v>12000</v>
      </c>
      <c r="BB14" s="69">
        <v>11000</v>
      </c>
      <c r="BE14" s="64"/>
      <c r="BG14" s="65"/>
      <c r="BH14" s="66"/>
      <c r="BI14" s="65"/>
    </row>
    <row r="15" spans="1:61">
      <c r="A15" s="440"/>
      <c r="B15" s="67" t="s">
        <v>218</v>
      </c>
      <c r="C15" s="68" t="s">
        <v>212</v>
      </c>
      <c r="D15" s="69">
        <v>2400</v>
      </c>
      <c r="E15" s="69">
        <v>1600</v>
      </c>
      <c r="F15" s="69">
        <v>1600</v>
      </c>
      <c r="G15" s="69">
        <v>800</v>
      </c>
      <c r="H15" s="69">
        <v>13000</v>
      </c>
      <c r="I15" s="69">
        <v>11000</v>
      </c>
      <c r="J15" s="69">
        <v>9000</v>
      </c>
      <c r="K15" s="69">
        <v>10000</v>
      </c>
      <c r="L15" s="69">
        <v>11000</v>
      </c>
      <c r="M15" s="69">
        <v>10000</v>
      </c>
      <c r="N15" s="69">
        <v>8000</v>
      </c>
      <c r="O15" s="69">
        <v>11000</v>
      </c>
      <c r="P15" s="69">
        <v>10000</v>
      </c>
      <c r="Q15" s="69">
        <v>10000</v>
      </c>
      <c r="R15" s="69">
        <v>19000</v>
      </c>
      <c r="S15" s="69">
        <v>17000</v>
      </c>
      <c r="T15" s="69">
        <v>19000</v>
      </c>
      <c r="U15" s="69">
        <v>16000</v>
      </c>
      <c r="V15" s="69">
        <v>16000</v>
      </c>
      <c r="W15" s="69">
        <v>11000</v>
      </c>
      <c r="X15" s="69">
        <v>9000</v>
      </c>
      <c r="Y15" s="69">
        <v>10000</v>
      </c>
      <c r="Z15" s="69">
        <v>12000</v>
      </c>
      <c r="AA15" s="69">
        <v>11000</v>
      </c>
      <c r="AB15" s="69">
        <v>13000</v>
      </c>
      <c r="AC15" s="69">
        <v>9000</v>
      </c>
      <c r="AD15" s="69">
        <v>11000</v>
      </c>
      <c r="AE15" s="69">
        <v>9000</v>
      </c>
      <c r="AF15" s="69">
        <v>11000</v>
      </c>
      <c r="AG15" s="69">
        <v>19000</v>
      </c>
      <c r="AH15" s="69">
        <v>13000</v>
      </c>
      <c r="AI15" s="69">
        <v>12000</v>
      </c>
      <c r="AJ15" s="69">
        <v>11000</v>
      </c>
      <c r="AK15" s="69">
        <v>11000</v>
      </c>
      <c r="AL15" s="69">
        <v>8000</v>
      </c>
      <c r="AM15" s="69">
        <v>9000</v>
      </c>
      <c r="AN15" s="69">
        <v>10000</v>
      </c>
      <c r="AO15" s="69">
        <v>13000</v>
      </c>
      <c r="AP15" s="69">
        <v>8000</v>
      </c>
      <c r="AQ15" s="69">
        <v>10000</v>
      </c>
      <c r="AR15" s="69">
        <v>15000</v>
      </c>
      <c r="AS15" s="69">
        <v>10000</v>
      </c>
      <c r="AT15" s="69">
        <v>11000</v>
      </c>
      <c r="AU15" s="69">
        <v>18000</v>
      </c>
      <c r="AV15" s="69">
        <v>11000</v>
      </c>
      <c r="AW15" s="69">
        <v>11000</v>
      </c>
      <c r="AX15" s="69">
        <v>14000</v>
      </c>
      <c r="AY15" s="69">
        <v>11000</v>
      </c>
      <c r="AZ15" s="69">
        <v>12000</v>
      </c>
      <c r="BA15" s="69">
        <v>12000</v>
      </c>
      <c r="BB15" s="69">
        <v>11000</v>
      </c>
      <c r="BE15" s="64"/>
      <c r="BG15" s="65"/>
      <c r="BH15" s="66"/>
      <c r="BI15" s="65"/>
    </row>
    <row r="16" spans="1:61">
      <c r="A16" s="441" t="s">
        <v>219</v>
      </c>
      <c r="B16" s="62" t="s">
        <v>220</v>
      </c>
      <c r="C16" s="60" t="s">
        <v>212</v>
      </c>
      <c r="D16" s="63">
        <v>2400</v>
      </c>
      <c r="E16" s="63">
        <v>1600</v>
      </c>
      <c r="F16" s="63">
        <v>1600</v>
      </c>
      <c r="G16" s="63">
        <v>800</v>
      </c>
      <c r="H16" s="200">
        <v>13000</v>
      </c>
      <c r="I16" s="200">
        <v>11000</v>
      </c>
      <c r="J16" s="200">
        <v>9000</v>
      </c>
      <c r="K16" s="200">
        <v>10000</v>
      </c>
      <c r="L16" s="200">
        <v>11000</v>
      </c>
      <c r="M16" s="200">
        <v>10000</v>
      </c>
      <c r="N16" s="200">
        <v>8000</v>
      </c>
      <c r="O16" s="200">
        <v>11000</v>
      </c>
      <c r="P16" s="200">
        <v>10000</v>
      </c>
      <c r="Q16" s="200">
        <v>10000</v>
      </c>
      <c r="R16" s="200">
        <v>19000</v>
      </c>
      <c r="S16" s="200">
        <v>17000</v>
      </c>
      <c r="T16" s="200">
        <v>19000</v>
      </c>
      <c r="U16" s="200">
        <v>16000</v>
      </c>
      <c r="V16" s="200">
        <v>16000</v>
      </c>
      <c r="W16" s="200">
        <v>11000</v>
      </c>
      <c r="X16" s="200">
        <v>9000</v>
      </c>
      <c r="Y16" s="200">
        <v>10000</v>
      </c>
      <c r="Z16" s="200">
        <v>12000</v>
      </c>
      <c r="AA16" s="200">
        <v>11000</v>
      </c>
      <c r="AB16" s="200">
        <v>13000</v>
      </c>
      <c r="AC16" s="200">
        <v>9000</v>
      </c>
      <c r="AD16" s="200">
        <v>11000</v>
      </c>
      <c r="AE16" s="200">
        <v>9000</v>
      </c>
      <c r="AF16" s="200">
        <v>11000</v>
      </c>
      <c r="AG16" s="200">
        <v>19000</v>
      </c>
      <c r="AH16" s="200">
        <v>13000</v>
      </c>
      <c r="AI16" s="200">
        <v>12000</v>
      </c>
      <c r="AJ16" s="200">
        <v>11000</v>
      </c>
      <c r="AK16" s="200">
        <v>11000</v>
      </c>
      <c r="AL16" s="200">
        <v>8000</v>
      </c>
      <c r="AM16" s="200">
        <v>9000</v>
      </c>
      <c r="AN16" s="200">
        <v>10000</v>
      </c>
      <c r="AO16" s="200">
        <v>13000</v>
      </c>
      <c r="AP16" s="200">
        <v>8000</v>
      </c>
      <c r="AQ16" s="200">
        <v>10000</v>
      </c>
      <c r="AR16" s="200">
        <v>15000</v>
      </c>
      <c r="AS16" s="200">
        <v>10000</v>
      </c>
      <c r="AT16" s="200">
        <v>11000</v>
      </c>
      <c r="AU16" s="200">
        <v>18000</v>
      </c>
      <c r="AV16" s="200">
        <v>11000</v>
      </c>
      <c r="AW16" s="200">
        <v>11000</v>
      </c>
      <c r="AX16" s="200">
        <v>14000</v>
      </c>
      <c r="AY16" s="200">
        <v>11000</v>
      </c>
      <c r="AZ16" s="200">
        <v>12000</v>
      </c>
      <c r="BA16" s="200">
        <v>12000</v>
      </c>
      <c r="BB16" s="200">
        <v>11000</v>
      </c>
      <c r="BE16" s="64"/>
      <c r="BG16" s="65"/>
      <c r="BH16" s="66"/>
      <c r="BI16" s="65"/>
    </row>
    <row r="17" spans="1:61">
      <c r="A17" s="439"/>
      <c r="B17" s="62" t="s">
        <v>112</v>
      </c>
      <c r="C17" s="60" t="s">
        <v>212</v>
      </c>
      <c r="D17" s="63">
        <v>2400</v>
      </c>
      <c r="E17" s="63">
        <v>1600</v>
      </c>
      <c r="F17" s="63">
        <v>1600</v>
      </c>
      <c r="G17" s="63">
        <v>800</v>
      </c>
      <c r="H17" s="200">
        <v>13000</v>
      </c>
      <c r="I17" s="200">
        <v>11000</v>
      </c>
      <c r="J17" s="200">
        <v>9000</v>
      </c>
      <c r="K17" s="200">
        <v>10000</v>
      </c>
      <c r="L17" s="200">
        <v>11000</v>
      </c>
      <c r="M17" s="200">
        <v>10000</v>
      </c>
      <c r="N17" s="200">
        <v>8000</v>
      </c>
      <c r="O17" s="200">
        <v>11000</v>
      </c>
      <c r="P17" s="200">
        <v>10000</v>
      </c>
      <c r="Q17" s="200">
        <v>10000</v>
      </c>
      <c r="R17" s="200">
        <v>19000</v>
      </c>
      <c r="S17" s="200">
        <v>17000</v>
      </c>
      <c r="T17" s="200">
        <v>19000</v>
      </c>
      <c r="U17" s="200">
        <v>16000</v>
      </c>
      <c r="V17" s="200">
        <v>16000</v>
      </c>
      <c r="W17" s="200">
        <v>11000</v>
      </c>
      <c r="X17" s="200">
        <v>9000</v>
      </c>
      <c r="Y17" s="200">
        <v>10000</v>
      </c>
      <c r="Z17" s="200">
        <v>12000</v>
      </c>
      <c r="AA17" s="200">
        <v>11000</v>
      </c>
      <c r="AB17" s="200">
        <v>13000</v>
      </c>
      <c r="AC17" s="200">
        <v>9000</v>
      </c>
      <c r="AD17" s="200">
        <v>11000</v>
      </c>
      <c r="AE17" s="200">
        <v>9000</v>
      </c>
      <c r="AF17" s="200">
        <v>11000</v>
      </c>
      <c r="AG17" s="200">
        <v>19000</v>
      </c>
      <c r="AH17" s="200">
        <v>13000</v>
      </c>
      <c r="AI17" s="200">
        <v>12000</v>
      </c>
      <c r="AJ17" s="200">
        <v>11000</v>
      </c>
      <c r="AK17" s="200">
        <v>11000</v>
      </c>
      <c r="AL17" s="200">
        <v>8000</v>
      </c>
      <c r="AM17" s="200">
        <v>9000</v>
      </c>
      <c r="AN17" s="200">
        <v>10000</v>
      </c>
      <c r="AO17" s="200">
        <v>13000</v>
      </c>
      <c r="AP17" s="200">
        <v>8000</v>
      </c>
      <c r="AQ17" s="200">
        <v>10000</v>
      </c>
      <c r="AR17" s="200">
        <v>15000</v>
      </c>
      <c r="AS17" s="200">
        <v>10000</v>
      </c>
      <c r="AT17" s="200">
        <v>11000</v>
      </c>
      <c r="AU17" s="200">
        <v>18000</v>
      </c>
      <c r="AV17" s="200">
        <v>11000</v>
      </c>
      <c r="AW17" s="200">
        <v>11000</v>
      </c>
      <c r="AX17" s="200">
        <v>14000</v>
      </c>
      <c r="AY17" s="200">
        <v>11000</v>
      </c>
      <c r="AZ17" s="200">
        <v>12000</v>
      </c>
      <c r="BA17" s="200">
        <v>12000</v>
      </c>
      <c r="BB17" s="200">
        <v>11000</v>
      </c>
      <c r="BE17" s="64"/>
      <c r="BG17" s="65"/>
      <c r="BH17" s="66"/>
      <c r="BI17" s="65"/>
    </row>
    <row r="18" spans="1:61">
      <c r="A18" s="439"/>
      <c r="B18" s="62" t="s">
        <v>24</v>
      </c>
      <c r="C18" s="60" t="s">
        <v>212</v>
      </c>
      <c r="D18" s="63">
        <v>2400</v>
      </c>
      <c r="E18" s="63">
        <v>1600</v>
      </c>
      <c r="F18" s="63">
        <v>1600</v>
      </c>
      <c r="G18" s="63">
        <v>800</v>
      </c>
      <c r="H18" s="200">
        <v>13000</v>
      </c>
      <c r="I18" s="200">
        <v>11000</v>
      </c>
      <c r="J18" s="200">
        <v>9000</v>
      </c>
      <c r="K18" s="200">
        <v>10000</v>
      </c>
      <c r="L18" s="200">
        <v>11000</v>
      </c>
      <c r="M18" s="200">
        <v>10000</v>
      </c>
      <c r="N18" s="200">
        <v>8000</v>
      </c>
      <c r="O18" s="200">
        <v>11000</v>
      </c>
      <c r="P18" s="200">
        <v>10000</v>
      </c>
      <c r="Q18" s="200">
        <v>10000</v>
      </c>
      <c r="R18" s="200">
        <v>19000</v>
      </c>
      <c r="S18" s="200">
        <v>17000</v>
      </c>
      <c r="T18" s="200">
        <v>19000</v>
      </c>
      <c r="U18" s="200">
        <v>16000</v>
      </c>
      <c r="V18" s="200">
        <v>16000</v>
      </c>
      <c r="W18" s="200">
        <v>11000</v>
      </c>
      <c r="X18" s="200">
        <v>9000</v>
      </c>
      <c r="Y18" s="200">
        <v>10000</v>
      </c>
      <c r="Z18" s="200">
        <v>12000</v>
      </c>
      <c r="AA18" s="200">
        <v>11000</v>
      </c>
      <c r="AB18" s="200">
        <v>13000</v>
      </c>
      <c r="AC18" s="200">
        <v>9000</v>
      </c>
      <c r="AD18" s="200">
        <v>11000</v>
      </c>
      <c r="AE18" s="200">
        <v>9000</v>
      </c>
      <c r="AF18" s="200">
        <v>11000</v>
      </c>
      <c r="AG18" s="200">
        <v>19000</v>
      </c>
      <c r="AH18" s="200">
        <v>13000</v>
      </c>
      <c r="AI18" s="200">
        <v>12000</v>
      </c>
      <c r="AJ18" s="200">
        <v>11000</v>
      </c>
      <c r="AK18" s="200">
        <v>11000</v>
      </c>
      <c r="AL18" s="200">
        <v>8000</v>
      </c>
      <c r="AM18" s="200">
        <v>9000</v>
      </c>
      <c r="AN18" s="200">
        <v>10000</v>
      </c>
      <c r="AO18" s="200">
        <v>13000</v>
      </c>
      <c r="AP18" s="200">
        <v>8000</v>
      </c>
      <c r="AQ18" s="200">
        <v>10000</v>
      </c>
      <c r="AR18" s="200">
        <v>15000</v>
      </c>
      <c r="AS18" s="200">
        <v>10000</v>
      </c>
      <c r="AT18" s="200">
        <v>11000</v>
      </c>
      <c r="AU18" s="200">
        <v>18000</v>
      </c>
      <c r="AV18" s="200">
        <v>11000</v>
      </c>
      <c r="AW18" s="200">
        <v>11000</v>
      </c>
      <c r="AX18" s="200">
        <v>14000</v>
      </c>
      <c r="AY18" s="200">
        <v>11000</v>
      </c>
      <c r="AZ18" s="200">
        <v>12000</v>
      </c>
      <c r="BA18" s="200">
        <v>12000</v>
      </c>
      <c r="BB18" s="200">
        <v>11000</v>
      </c>
      <c r="BE18" s="64"/>
      <c r="BG18" s="65"/>
      <c r="BH18" s="66"/>
      <c r="BI18" s="65"/>
    </row>
    <row r="19" spans="1:61">
      <c r="A19" s="439"/>
      <c r="B19" s="62" t="s">
        <v>221</v>
      </c>
      <c r="C19" s="60" t="s">
        <v>212</v>
      </c>
      <c r="D19" s="63">
        <v>2400</v>
      </c>
      <c r="E19" s="63">
        <v>1600</v>
      </c>
      <c r="F19" s="63">
        <v>1600</v>
      </c>
      <c r="G19" s="63">
        <v>800</v>
      </c>
      <c r="H19" s="200">
        <v>13000</v>
      </c>
      <c r="I19" s="200">
        <v>11000</v>
      </c>
      <c r="J19" s="200">
        <v>9000</v>
      </c>
      <c r="K19" s="200">
        <v>10000</v>
      </c>
      <c r="L19" s="200">
        <v>11000</v>
      </c>
      <c r="M19" s="200">
        <v>10000</v>
      </c>
      <c r="N19" s="200">
        <v>8000</v>
      </c>
      <c r="O19" s="200">
        <v>11000</v>
      </c>
      <c r="P19" s="200">
        <v>10000</v>
      </c>
      <c r="Q19" s="200">
        <v>10000</v>
      </c>
      <c r="R19" s="200">
        <v>19000</v>
      </c>
      <c r="S19" s="200">
        <v>17000</v>
      </c>
      <c r="T19" s="200">
        <v>19000</v>
      </c>
      <c r="U19" s="200">
        <v>16000</v>
      </c>
      <c r="V19" s="200">
        <v>16000</v>
      </c>
      <c r="W19" s="200">
        <v>11000</v>
      </c>
      <c r="X19" s="200">
        <v>9000</v>
      </c>
      <c r="Y19" s="200">
        <v>10000</v>
      </c>
      <c r="Z19" s="200">
        <v>12000</v>
      </c>
      <c r="AA19" s="200">
        <v>11000</v>
      </c>
      <c r="AB19" s="200">
        <v>13000</v>
      </c>
      <c r="AC19" s="200">
        <v>9000</v>
      </c>
      <c r="AD19" s="200">
        <v>11000</v>
      </c>
      <c r="AE19" s="200">
        <v>9000</v>
      </c>
      <c r="AF19" s="200">
        <v>11000</v>
      </c>
      <c r="AG19" s="200">
        <v>19000</v>
      </c>
      <c r="AH19" s="200">
        <v>13000</v>
      </c>
      <c r="AI19" s="200">
        <v>12000</v>
      </c>
      <c r="AJ19" s="200">
        <v>11000</v>
      </c>
      <c r="AK19" s="200">
        <v>11000</v>
      </c>
      <c r="AL19" s="200">
        <v>8000</v>
      </c>
      <c r="AM19" s="200">
        <v>9000</v>
      </c>
      <c r="AN19" s="200">
        <v>10000</v>
      </c>
      <c r="AO19" s="200">
        <v>13000</v>
      </c>
      <c r="AP19" s="200">
        <v>8000</v>
      </c>
      <c r="AQ19" s="200">
        <v>10000</v>
      </c>
      <c r="AR19" s="200">
        <v>15000</v>
      </c>
      <c r="AS19" s="200">
        <v>10000</v>
      </c>
      <c r="AT19" s="200">
        <v>11000</v>
      </c>
      <c r="AU19" s="200">
        <v>18000</v>
      </c>
      <c r="AV19" s="200">
        <v>11000</v>
      </c>
      <c r="AW19" s="200">
        <v>11000</v>
      </c>
      <c r="AX19" s="200">
        <v>14000</v>
      </c>
      <c r="AY19" s="200">
        <v>11000</v>
      </c>
      <c r="AZ19" s="200">
        <v>12000</v>
      </c>
      <c r="BA19" s="200">
        <v>12000</v>
      </c>
      <c r="BB19" s="200">
        <v>11000</v>
      </c>
      <c r="BE19" s="64"/>
      <c r="BG19" s="65"/>
      <c r="BH19" s="66"/>
      <c r="BI19" s="65"/>
    </row>
    <row r="20" spans="1:61">
      <c r="A20" s="439"/>
      <c r="B20" s="62" t="s">
        <v>222</v>
      </c>
      <c r="C20" s="60" t="s">
        <v>212</v>
      </c>
      <c r="D20" s="63">
        <v>2400</v>
      </c>
      <c r="E20" s="63">
        <v>1600</v>
      </c>
      <c r="F20" s="63">
        <v>1600</v>
      </c>
      <c r="G20" s="63">
        <v>800</v>
      </c>
      <c r="H20" s="200">
        <v>13000</v>
      </c>
      <c r="I20" s="200">
        <v>11000</v>
      </c>
      <c r="J20" s="200">
        <v>9000</v>
      </c>
      <c r="K20" s="200">
        <v>10000</v>
      </c>
      <c r="L20" s="200">
        <v>11000</v>
      </c>
      <c r="M20" s="200">
        <v>10000</v>
      </c>
      <c r="N20" s="200">
        <v>8000</v>
      </c>
      <c r="O20" s="200">
        <v>11000</v>
      </c>
      <c r="P20" s="200">
        <v>10000</v>
      </c>
      <c r="Q20" s="200">
        <v>10000</v>
      </c>
      <c r="R20" s="200">
        <v>19000</v>
      </c>
      <c r="S20" s="200">
        <v>17000</v>
      </c>
      <c r="T20" s="200">
        <v>19000</v>
      </c>
      <c r="U20" s="200">
        <v>16000</v>
      </c>
      <c r="V20" s="200">
        <v>16000</v>
      </c>
      <c r="W20" s="200">
        <v>11000</v>
      </c>
      <c r="X20" s="200">
        <v>9000</v>
      </c>
      <c r="Y20" s="200">
        <v>10000</v>
      </c>
      <c r="Z20" s="200">
        <v>12000</v>
      </c>
      <c r="AA20" s="200">
        <v>11000</v>
      </c>
      <c r="AB20" s="200">
        <v>13000</v>
      </c>
      <c r="AC20" s="200">
        <v>9000</v>
      </c>
      <c r="AD20" s="200">
        <v>11000</v>
      </c>
      <c r="AE20" s="200">
        <v>9000</v>
      </c>
      <c r="AF20" s="200">
        <v>11000</v>
      </c>
      <c r="AG20" s="200">
        <v>19000</v>
      </c>
      <c r="AH20" s="200">
        <v>13000</v>
      </c>
      <c r="AI20" s="200">
        <v>12000</v>
      </c>
      <c r="AJ20" s="200">
        <v>11000</v>
      </c>
      <c r="AK20" s="200">
        <v>11000</v>
      </c>
      <c r="AL20" s="200">
        <v>8000</v>
      </c>
      <c r="AM20" s="200">
        <v>9000</v>
      </c>
      <c r="AN20" s="200">
        <v>10000</v>
      </c>
      <c r="AO20" s="200">
        <v>13000</v>
      </c>
      <c r="AP20" s="200">
        <v>8000</v>
      </c>
      <c r="AQ20" s="200">
        <v>10000</v>
      </c>
      <c r="AR20" s="200">
        <v>15000</v>
      </c>
      <c r="AS20" s="200">
        <v>10000</v>
      </c>
      <c r="AT20" s="200">
        <v>11000</v>
      </c>
      <c r="AU20" s="200">
        <v>18000</v>
      </c>
      <c r="AV20" s="200">
        <v>11000</v>
      </c>
      <c r="AW20" s="200">
        <v>11000</v>
      </c>
      <c r="AX20" s="200">
        <v>14000</v>
      </c>
      <c r="AY20" s="200">
        <v>11000</v>
      </c>
      <c r="AZ20" s="200">
        <v>12000</v>
      </c>
      <c r="BA20" s="200">
        <v>12000</v>
      </c>
      <c r="BB20" s="200">
        <v>11000</v>
      </c>
      <c r="BE20" s="64"/>
      <c r="BG20" s="65"/>
      <c r="BH20" s="66"/>
      <c r="BI20" s="65"/>
    </row>
    <row r="21" spans="1:61">
      <c r="A21" s="439"/>
      <c r="B21" s="62" t="s">
        <v>223</v>
      </c>
      <c r="C21" s="60" t="s">
        <v>212</v>
      </c>
      <c r="D21" s="63">
        <v>2400</v>
      </c>
      <c r="E21" s="63">
        <v>1600</v>
      </c>
      <c r="F21" s="63">
        <v>1600</v>
      </c>
      <c r="G21" s="63">
        <v>800</v>
      </c>
      <c r="H21" s="200">
        <v>13000</v>
      </c>
      <c r="I21" s="200">
        <v>11000</v>
      </c>
      <c r="J21" s="200">
        <v>9000</v>
      </c>
      <c r="K21" s="200">
        <v>10000</v>
      </c>
      <c r="L21" s="200">
        <v>11000</v>
      </c>
      <c r="M21" s="200">
        <v>10000</v>
      </c>
      <c r="N21" s="200">
        <v>8000</v>
      </c>
      <c r="O21" s="200">
        <v>11000</v>
      </c>
      <c r="P21" s="200">
        <v>10000</v>
      </c>
      <c r="Q21" s="200">
        <v>10000</v>
      </c>
      <c r="R21" s="200">
        <v>19000</v>
      </c>
      <c r="S21" s="200">
        <v>17000</v>
      </c>
      <c r="T21" s="200">
        <v>19000</v>
      </c>
      <c r="U21" s="200">
        <v>16000</v>
      </c>
      <c r="V21" s="200">
        <v>16000</v>
      </c>
      <c r="W21" s="200">
        <v>11000</v>
      </c>
      <c r="X21" s="200">
        <v>9000</v>
      </c>
      <c r="Y21" s="200">
        <v>10000</v>
      </c>
      <c r="Z21" s="200">
        <v>12000</v>
      </c>
      <c r="AA21" s="200">
        <v>11000</v>
      </c>
      <c r="AB21" s="200">
        <v>13000</v>
      </c>
      <c r="AC21" s="200">
        <v>9000</v>
      </c>
      <c r="AD21" s="200">
        <v>11000</v>
      </c>
      <c r="AE21" s="200">
        <v>9000</v>
      </c>
      <c r="AF21" s="200">
        <v>11000</v>
      </c>
      <c r="AG21" s="200">
        <v>19000</v>
      </c>
      <c r="AH21" s="200">
        <v>13000</v>
      </c>
      <c r="AI21" s="200">
        <v>12000</v>
      </c>
      <c r="AJ21" s="200">
        <v>11000</v>
      </c>
      <c r="AK21" s="200">
        <v>11000</v>
      </c>
      <c r="AL21" s="200">
        <v>8000</v>
      </c>
      <c r="AM21" s="200">
        <v>9000</v>
      </c>
      <c r="AN21" s="200">
        <v>10000</v>
      </c>
      <c r="AO21" s="200">
        <v>13000</v>
      </c>
      <c r="AP21" s="200">
        <v>8000</v>
      </c>
      <c r="AQ21" s="200">
        <v>10000</v>
      </c>
      <c r="AR21" s="200">
        <v>15000</v>
      </c>
      <c r="AS21" s="200">
        <v>10000</v>
      </c>
      <c r="AT21" s="200">
        <v>11000</v>
      </c>
      <c r="AU21" s="200">
        <v>18000</v>
      </c>
      <c r="AV21" s="200">
        <v>11000</v>
      </c>
      <c r="AW21" s="200">
        <v>11000</v>
      </c>
      <c r="AX21" s="200">
        <v>14000</v>
      </c>
      <c r="AY21" s="200">
        <v>11000</v>
      </c>
      <c r="AZ21" s="200">
        <v>12000</v>
      </c>
      <c r="BA21" s="200">
        <v>12000</v>
      </c>
      <c r="BB21" s="200">
        <v>11000</v>
      </c>
      <c r="BE21" s="64"/>
      <c r="BG21" s="65"/>
      <c r="BH21" s="66"/>
      <c r="BI21" s="65"/>
    </row>
    <row r="22" spans="1:61">
      <c r="A22" s="440" t="s">
        <v>224</v>
      </c>
      <c r="B22" s="67" t="s">
        <v>225</v>
      </c>
      <c r="C22" s="68" t="s">
        <v>212</v>
      </c>
      <c r="D22" s="69">
        <v>2400</v>
      </c>
      <c r="E22" s="69">
        <v>1600</v>
      </c>
      <c r="F22" s="69">
        <v>1600</v>
      </c>
      <c r="G22" s="69">
        <v>800</v>
      </c>
      <c r="H22" s="69">
        <v>13000</v>
      </c>
      <c r="I22" s="69">
        <v>11000</v>
      </c>
      <c r="J22" s="69">
        <v>9000</v>
      </c>
      <c r="K22" s="69">
        <v>10000</v>
      </c>
      <c r="L22" s="69">
        <v>11000</v>
      </c>
      <c r="M22" s="69">
        <v>10000</v>
      </c>
      <c r="N22" s="69">
        <v>8000</v>
      </c>
      <c r="O22" s="69">
        <v>11000</v>
      </c>
      <c r="P22" s="69">
        <v>10000</v>
      </c>
      <c r="Q22" s="69">
        <v>10000</v>
      </c>
      <c r="R22" s="69">
        <v>19000</v>
      </c>
      <c r="S22" s="69">
        <v>17000</v>
      </c>
      <c r="T22" s="69">
        <v>19000</v>
      </c>
      <c r="U22" s="69">
        <v>16000</v>
      </c>
      <c r="V22" s="69">
        <v>16000</v>
      </c>
      <c r="W22" s="69">
        <v>11000</v>
      </c>
      <c r="X22" s="69">
        <v>9000</v>
      </c>
      <c r="Y22" s="69">
        <v>10000</v>
      </c>
      <c r="Z22" s="69">
        <v>12000</v>
      </c>
      <c r="AA22" s="69">
        <v>11000</v>
      </c>
      <c r="AB22" s="69">
        <v>13000</v>
      </c>
      <c r="AC22" s="69">
        <v>9000</v>
      </c>
      <c r="AD22" s="69">
        <v>11000</v>
      </c>
      <c r="AE22" s="69">
        <v>9000</v>
      </c>
      <c r="AF22" s="69">
        <v>11000</v>
      </c>
      <c r="AG22" s="69">
        <v>19000</v>
      </c>
      <c r="AH22" s="69">
        <v>13000</v>
      </c>
      <c r="AI22" s="69">
        <v>12000</v>
      </c>
      <c r="AJ22" s="69">
        <v>11000</v>
      </c>
      <c r="AK22" s="69">
        <v>11000</v>
      </c>
      <c r="AL22" s="69">
        <v>8000</v>
      </c>
      <c r="AM22" s="69">
        <v>9000</v>
      </c>
      <c r="AN22" s="69">
        <v>10000</v>
      </c>
      <c r="AO22" s="69">
        <v>13000</v>
      </c>
      <c r="AP22" s="69">
        <v>8000</v>
      </c>
      <c r="AQ22" s="69">
        <v>10000</v>
      </c>
      <c r="AR22" s="69">
        <v>15000</v>
      </c>
      <c r="AS22" s="69">
        <v>10000</v>
      </c>
      <c r="AT22" s="69">
        <v>11000</v>
      </c>
      <c r="AU22" s="69">
        <v>18000</v>
      </c>
      <c r="AV22" s="69">
        <v>11000</v>
      </c>
      <c r="AW22" s="69">
        <v>11000</v>
      </c>
      <c r="AX22" s="69">
        <v>14000</v>
      </c>
      <c r="AY22" s="69">
        <v>11000</v>
      </c>
      <c r="AZ22" s="69">
        <v>12000</v>
      </c>
      <c r="BA22" s="69">
        <v>12000</v>
      </c>
      <c r="BB22" s="69">
        <v>11000</v>
      </c>
      <c r="BE22" s="64"/>
      <c r="BG22" s="65"/>
      <c r="BH22" s="66"/>
      <c r="BI22" s="65"/>
    </row>
    <row r="23" spans="1:61">
      <c r="A23" s="440"/>
      <c r="B23" s="67" t="s">
        <v>226</v>
      </c>
      <c r="C23" s="68" t="s">
        <v>212</v>
      </c>
      <c r="D23" s="69">
        <v>2400</v>
      </c>
      <c r="E23" s="69">
        <v>1600</v>
      </c>
      <c r="F23" s="69">
        <v>1600</v>
      </c>
      <c r="G23" s="69">
        <v>800</v>
      </c>
      <c r="H23" s="69">
        <v>13000</v>
      </c>
      <c r="I23" s="69">
        <v>11000</v>
      </c>
      <c r="J23" s="69">
        <v>9000</v>
      </c>
      <c r="K23" s="69">
        <v>10000</v>
      </c>
      <c r="L23" s="69">
        <v>11000</v>
      </c>
      <c r="M23" s="69">
        <v>10000</v>
      </c>
      <c r="N23" s="69">
        <v>8000</v>
      </c>
      <c r="O23" s="69">
        <v>11000</v>
      </c>
      <c r="P23" s="69">
        <v>10000</v>
      </c>
      <c r="Q23" s="69">
        <v>10000</v>
      </c>
      <c r="R23" s="69">
        <v>19000</v>
      </c>
      <c r="S23" s="69">
        <v>17000</v>
      </c>
      <c r="T23" s="69">
        <v>19000</v>
      </c>
      <c r="U23" s="69">
        <v>16000</v>
      </c>
      <c r="V23" s="69">
        <v>16000</v>
      </c>
      <c r="W23" s="69">
        <v>11000</v>
      </c>
      <c r="X23" s="69">
        <v>9000</v>
      </c>
      <c r="Y23" s="69">
        <v>10000</v>
      </c>
      <c r="Z23" s="69">
        <v>12000</v>
      </c>
      <c r="AA23" s="69">
        <v>11000</v>
      </c>
      <c r="AB23" s="69">
        <v>13000</v>
      </c>
      <c r="AC23" s="69">
        <v>9000</v>
      </c>
      <c r="AD23" s="69">
        <v>11000</v>
      </c>
      <c r="AE23" s="69">
        <v>9000</v>
      </c>
      <c r="AF23" s="69">
        <v>11000</v>
      </c>
      <c r="AG23" s="69">
        <v>19000</v>
      </c>
      <c r="AH23" s="69">
        <v>13000</v>
      </c>
      <c r="AI23" s="69">
        <v>12000</v>
      </c>
      <c r="AJ23" s="69">
        <v>11000</v>
      </c>
      <c r="AK23" s="69">
        <v>11000</v>
      </c>
      <c r="AL23" s="69">
        <v>8000</v>
      </c>
      <c r="AM23" s="69">
        <v>9000</v>
      </c>
      <c r="AN23" s="69">
        <v>10000</v>
      </c>
      <c r="AO23" s="69">
        <v>13000</v>
      </c>
      <c r="AP23" s="69">
        <v>8000</v>
      </c>
      <c r="AQ23" s="69">
        <v>10000</v>
      </c>
      <c r="AR23" s="69">
        <v>15000</v>
      </c>
      <c r="AS23" s="69">
        <v>10000</v>
      </c>
      <c r="AT23" s="69">
        <v>11000</v>
      </c>
      <c r="AU23" s="69">
        <v>18000</v>
      </c>
      <c r="AV23" s="69">
        <v>11000</v>
      </c>
      <c r="AW23" s="69">
        <v>11000</v>
      </c>
      <c r="AX23" s="69">
        <v>14000</v>
      </c>
      <c r="AY23" s="69">
        <v>11000</v>
      </c>
      <c r="AZ23" s="69">
        <v>12000</v>
      </c>
      <c r="BA23" s="69">
        <v>12000</v>
      </c>
      <c r="BB23" s="69">
        <v>11000</v>
      </c>
      <c r="BE23" s="64"/>
      <c r="BG23" s="65"/>
      <c r="BH23" s="66"/>
      <c r="BI23" s="65"/>
    </row>
    <row r="24" spans="1:61">
      <c r="A24" s="440"/>
      <c r="B24" s="67" t="s">
        <v>227</v>
      </c>
      <c r="C24" s="68" t="s">
        <v>212</v>
      </c>
      <c r="D24" s="69">
        <v>2400</v>
      </c>
      <c r="E24" s="69">
        <v>1600</v>
      </c>
      <c r="F24" s="69">
        <v>1600</v>
      </c>
      <c r="G24" s="69">
        <v>800</v>
      </c>
      <c r="H24" s="69">
        <v>13000</v>
      </c>
      <c r="I24" s="69">
        <v>11000</v>
      </c>
      <c r="J24" s="69">
        <v>9000</v>
      </c>
      <c r="K24" s="69">
        <v>10000</v>
      </c>
      <c r="L24" s="69">
        <v>11000</v>
      </c>
      <c r="M24" s="69">
        <v>10000</v>
      </c>
      <c r="N24" s="69">
        <v>8000</v>
      </c>
      <c r="O24" s="69">
        <v>11000</v>
      </c>
      <c r="P24" s="69">
        <v>10000</v>
      </c>
      <c r="Q24" s="69">
        <v>10000</v>
      </c>
      <c r="R24" s="69">
        <v>19000</v>
      </c>
      <c r="S24" s="69">
        <v>17000</v>
      </c>
      <c r="T24" s="69">
        <v>19000</v>
      </c>
      <c r="U24" s="69">
        <v>16000</v>
      </c>
      <c r="V24" s="69">
        <v>16000</v>
      </c>
      <c r="W24" s="69">
        <v>11000</v>
      </c>
      <c r="X24" s="69">
        <v>9000</v>
      </c>
      <c r="Y24" s="69">
        <v>10000</v>
      </c>
      <c r="Z24" s="69">
        <v>12000</v>
      </c>
      <c r="AA24" s="69">
        <v>11000</v>
      </c>
      <c r="AB24" s="69">
        <v>13000</v>
      </c>
      <c r="AC24" s="69">
        <v>9000</v>
      </c>
      <c r="AD24" s="69">
        <v>11000</v>
      </c>
      <c r="AE24" s="69">
        <v>9000</v>
      </c>
      <c r="AF24" s="69">
        <v>11000</v>
      </c>
      <c r="AG24" s="69">
        <v>19000</v>
      </c>
      <c r="AH24" s="69">
        <v>13000</v>
      </c>
      <c r="AI24" s="69">
        <v>12000</v>
      </c>
      <c r="AJ24" s="69">
        <v>11000</v>
      </c>
      <c r="AK24" s="69">
        <v>11000</v>
      </c>
      <c r="AL24" s="69">
        <v>8000</v>
      </c>
      <c r="AM24" s="69">
        <v>9000</v>
      </c>
      <c r="AN24" s="69">
        <v>10000</v>
      </c>
      <c r="AO24" s="69">
        <v>13000</v>
      </c>
      <c r="AP24" s="69">
        <v>8000</v>
      </c>
      <c r="AQ24" s="69">
        <v>10000</v>
      </c>
      <c r="AR24" s="69">
        <v>15000</v>
      </c>
      <c r="AS24" s="69">
        <v>10000</v>
      </c>
      <c r="AT24" s="69">
        <v>11000</v>
      </c>
      <c r="AU24" s="69">
        <v>18000</v>
      </c>
      <c r="AV24" s="69">
        <v>11000</v>
      </c>
      <c r="AW24" s="69">
        <v>11000</v>
      </c>
      <c r="AX24" s="69">
        <v>14000</v>
      </c>
      <c r="AY24" s="69">
        <v>11000</v>
      </c>
      <c r="AZ24" s="69">
        <v>12000</v>
      </c>
      <c r="BA24" s="69">
        <v>12000</v>
      </c>
      <c r="BB24" s="69">
        <v>11000</v>
      </c>
      <c r="BE24" s="64"/>
      <c r="BG24" s="65"/>
      <c r="BH24" s="66"/>
      <c r="BI24" s="65"/>
    </row>
    <row r="25" spans="1:61">
      <c r="A25" s="440"/>
      <c r="B25" s="67" t="s">
        <v>228</v>
      </c>
      <c r="C25" s="68" t="s">
        <v>212</v>
      </c>
      <c r="D25" s="69">
        <v>2400</v>
      </c>
      <c r="E25" s="69">
        <v>1600</v>
      </c>
      <c r="F25" s="69">
        <v>1600</v>
      </c>
      <c r="G25" s="69">
        <v>800</v>
      </c>
      <c r="H25" s="69">
        <v>13000</v>
      </c>
      <c r="I25" s="69">
        <v>11000</v>
      </c>
      <c r="J25" s="69">
        <v>9000</v>
      </c>
      <c r="K25" s="69">
        <v>10000</v>
      </c>
      <c r="L25" s="69">
        <v>11000</v>
      </c>
      <c r="M25" s="69">
        <v>10000</v>
      </c>
      <c r="N25" s="69">
        <v>8000</v>
      </c>
      <c r="O25" s="69">
        <v>11000</v>
      </c>
      <c r="P25" s="69">
        <v>10000</v>
      </c>
      <c r="Q25" s="69">
        <v>10000</v>
      </c>
      <c r="R25" s="69">
        <v>19000</v>
      </c>
      <c r="S25" s="69">
        <v>17000</v>
      </c>
      <c r="T25" s="69">
        <v>19000</v>
      </c>
      <c r="U25" s="69">
        <v>16000</v>
      </c>
      <c r="V25" s="69">
        <v>16000</v>
      </c>
      <c r="W25" s="69">
        <v>11000</v>
      </c>
      <c r="X25" s="69">
        <v>9000</v>
      </c>
      <c r="Y25" s="69">
        <v>10000</v>
      </c>
      <c r="Z25" s="69">
        <v>12000</v>
      </c>
      <c r="AA25" s="69">
        <v>11000</v>
      </c>
      <c r="AB25" s="69">
        <v>13000</v>
      </c>
      <c r="AC25" s="69">
        <v>9000</v>
      </c>
      <c r="AD25" s="69">
        <v>11000</v>
      </c>
      <c r="AE25" s="69">
        <v>9000</v>
      </c>
      <c r="AF25" s="69">
        <v>11000</v>
      </c>
      <c r="AG25" s="69">
        <v>19000</v>
      </c>
      <c r="AH25" s="69">
        <v>13000</v>
      </c>
      <c r="AI25" s="69">
        <v>12000</v>
      </c>
      <c r="AJ25" s="69">
        <v>11000</v>
      </c>
      <c r="AK25" s="69">
        <v>11000</v>
      </c>
      <c r="AL25" s="69">
        <v>8000</v>
      </c>
      <c r="AM25" s="69">
        <v>9000</v>
      </c>
      <c r="AN25" s="69">
        <v>10000</v>
      </c>
      <c r="AO25" s="69">
        <v>13000</v>
      </c>
      <c r="AP25" s="69">
        <v>8000</v>
      </c>
      <c r="AQ25" s="69">
        <v>10000</v>
      </c>
      <c r="AR25" s="69">
        <v>15000</v>
      </c>
      <c r="AS25" s="69">
        <v>10000</v>
      </c>
      <c r="AT25" s="69">
        <v>11000</v>
      </c>
      <c r="AU25" s="69">
        <v>18000</v>
      </c>
      <c r="AV25" s="69">
        <v>11000</v>
      </c>
      <c r="AW25" s="69">
        <v>11000</v>
      </c>
      <c r="AX25" s="69">
        <v>14000</v>
      </c>
      <c r="AY25" s="69">
        <v>11000</v>
      </c>
      <c r="AZ25" s="69">
        <v>12000</v>
      </c>
      <c r="BA25" s="69">
        <v>12000</v>
      </c>
      <c r="BB25" s="69">
        <v>11000</v>
      </c>
      <c r="BE25" s="64"/>
      <c r="BG25" s="65"/>
      <c r="BH25" s="66"/>
      <c r="BI25" s="65"/>
    </row>
  </sheetData>
  <sheetProtection sheet="1" selectLockedCells="1"/>
  <mergeCells count="9">
    <mergeCell ref="H1:BB1"/>
    <mergeCell ref="A3:A8"/>
    <mergeCell ref="A9:A15"/>
    <mergeCell ref="A16:A21"/>
    <mergeCell ref="A22:A25"/>
    <mergeCell ref="D1:G1"/>
    <mergeCell ref="A1:A2"/>
    <mergeCell ref="B1:B2"/>
    <mergeCell ref="C1:C2"/>
  </mergeCells>
  <phoneticPr fontId="5"/>
  <pageMargins left="0.70866141732283472" right="0.70866141732283472" top="0.74803149606299213" bottom="0.74803149606299213" header="0.31496062992125984" footer="0.31496062992125984"/>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6"/>
  <sheetViews>
    <sheetView showZeros="0" zoomScaleNormal="100" zoomScaleSheetLayoutView="85" workbookViewId="0">
      <selection activeCell="AB8" sqref="AB8"/>
    </sheetView>
  </sheetViews>
  <sheetFormatPr defaultColWidth="2.5703125" defaultRowHeight="37.5" customHeight="1"/>
  <cols>
    <col min="1" max="1" width="8.7109375" style="5" customWidth="1"/>
    <col min="2" max="2" width="5.42578125" style="5" bestFit="1" customWidth="1"/>
    <col min="3" max="3" width="4.28515625" style="13" bestFit="1" customWidth="1"/>
    <col min="4" max="4" width="5.42578125" style="5" bestFit="1" customWidth="1"/>
    <col min="5" max="7" width="10.5703125" style="5" customWidth="1"/>
    <col min="8" max="8" width="7.42578125" style="13" customWidth="1"/>
    <col min="9" max="30" width="7.42578125" style="5" customWidth="1"/>
    <col min="31" max="16384" width="2.5703125" style="5"/>
  </cols>
  <sheetData>
    <row r="1" spans="1:30" ht="15.75">
      <c r="A1" s="9" t="s">
        <v>0</v>
      </c>
      <c r="B1" s="9"/>
      <c r="C1" s="9"/>
      <c r="D1" s="9"/>
      <c r="E1" s="9"/>
      <c r="F1" s="9"/>
      <c r="G1" s="9"/>
      <c r="H1" s="9"/>
      <c r="I1" s="9"/>
      <c r="J1" s="9"/>
      <c r="K1" s="9"/>
      <c r="L1" s="9"/>
      <c r="M1" s="9"/>
      <c r="N1" s="9"/>
      <c r="O1" s="9"/>
      <c r="P1" s="9"/>
      <c r="Q1" s="9"/>
      <c r="R1" s="9"/>
      <c r="S1" s="9"/>
      <c r="T1" s="9"/>
      <c r="U1" s="9"/>
      <c r="V1" s="9"/>
      <c r="W1" s="298" t="str">
        <f>'&lt;見本&gt;計画書(公共)'!U6</f>
        <v>社会福祉法人国交会自動車苑　
千代田リハビリテーションセンター</v>
      </c>
      <c r="X1" s="298"/>
      <c r="Y1" s="298"/>
      <c r="Z1" s="298"/>
      <c r="AA1" s="298"/>
      <c r="AB1" s="298"/>
      <c r="AC1" s="298"/>
      <c r="AD1" s="298"/>
    </row>
    <row r="2" spans="1:30" s="8" customFormat="1" ht="15" customHeight="1">
      <c r="A2" s="307" t="s">
        <v>51</v>
      </c>
      <c r="B2" s="307"/>
      <c r="C2" s="307"/>
      <c r="D2" s="307"/>
      <c r="E2" s="300" t="str">
        <f>'&lt;見本&gt;計画書(公共)'!M2</f>
        <v>自立訓練提供支援費</v>
      </c>
      <c r="F2" s="300"/>
      <c r="G2" s="1"/>
      <c r="H2" s="1"/>
      <c r="I2" s="1"/>
      <c r="J2" s="1"/>
      <c r="K2" s="1"/>
      <c r="L2" s="1"/>
      <c r="M2" s="1"/>
      <c r="N2" s="1"/>
      <c r="O2" s="1"/>
      <c r="P2" s="1"/>
      <c r="Q2" s="1"/>
      <c r="R2" s="1"/>
      <c r="S2" s="1"/>
      <c r="T2" s="1"/>
      <c r="U2" s="1"/>
      <c r="V2" s="1"/>
      <c r="W2" s="1"/>
      <c r="X2" s="1"/>
      <c r="Y2" s="1"/>
      <c r="Z2" s="1"/>
      <c r="AA2" s="1"/>
      <c r="AB2" s="1"/>
      <c r="AC2" s="1"/>
      <c r="AD2" s="1"/>
    </row>
    <row r="3" spans="1:30" ht="16.5" thickBot="1">
      <c r="A3" s="301" t="s">
        <v>52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row>
    <row r="4" spans="1:30" ht="15.75" customHeight="1">
      <c r="E4" s="9"/>
      <c r="F4" s="9"/>
      <c r="G4" s="9"/>
      <c r="H4" s="10"/>
      <c r="I4" s="303" t="s">
        <v>53</v>
      </c>
      <c r="J4" s="304"/>
      <c r="K4" s="304"/>
      <c r="L4" s="304"/>
      <c r="M4" s="304"/>
      <c r="N4" s="304"/>
      <c r="O4" s="304"/>
      <c r="P4" s="304"/>
      <c r="Q4" s="304"/>
      <c r="R4" s="304"/>
      <c r="S4" s="305"/>
      <c r="T4" s="306" t="s">
        <v>54</v>
      </c>
      <c r="U4" s="304"/>
      <c r="V4" s="304"/>
      <c r="W4" s="304"/>
      <c r="X4" s="304"/>
      <c r="Y4" s="304"/>
      <c r="Z4" s="304"/>
      <c r="AA4" s="304"/>
      <c r="AB4" s="304"/>
      <c r="AC4" s="304"/>
      <c r="AD4" s="305"/>
    </row>
    <row r="5" spans="1:30" ht="31.5" customHeight="1">
      <c r="A5" s="13" t="s">
        <v>55</v>
      </c>
      <c r="B5" s="299" t="str">
        <f>'&lt;見本&gt;計画書(公共)'!Z16</f>
        <v>山田　学</v>
      </c>
      <c r="C5" s="299"/>
      <c r="D5" s="299"/>
      <c r="E5" s="299"/>
      <c r="F5" s="11"/>
      <c r="G5" s="11"/>
      <c r="H5" s="12"/>
      <c r="I5" s="310" t="s">
        <v>56</v>
      </c>
      <c r="J5" s="278"/>
      <c r="K5" s="311"/>
      <c r="L5" s="312"/>
      <c r="M5" s="313"/>
      <c r="N5" s="308" t="s">
        <v>57</v>
      </c>
      <c r="O5" s="309"/>
      <c r="P5" s="100" t="s">
        <v>58</v>
      </c>
      <c r="Q5" s="275" t="s">
        <v>59</v>
      </c>
      <c r="R5" s="276"/>
      <c r="S5" s="101" t="s">
        <v>60</v>
      </c>
      <c r="T5" s="277" t="s">
        <v>56</v>
      </c>
      <c r="U5" s="278"/>
      <c r="V5" s="279">
        <f>K5</f>
        <v>0</v>
      </c>
      <c r="W5" s="280"/>
      <c r="X5" s="281"/>
      <c r="Y5" s="308" t="s">
        <v>57</v>
      </c>
      <c r="Z5" s="309"/>
      <c r="AA5" s="80" t="str">
        <f>P5</f>
        <v>なし</v>
      </c>
      <c r="AB5" s="275" t="s">
        <v>59</v>
      </c>
      <c r="AC5" s="276"/>
      <c r="AD5" s="79" t="str">
        <f>S5</f>
        <v>あり</v>
      </c>
    </row>
    <row r="6" spans="1:30" ht="31.5" customHeight="1" thickBot="1">
      <c r="A6" s="13" t="s">
        <v>61</v>
      </c>
      <c r="B6" s="285" t="str">
        <f>'&lt;見本&gt;計画書(公共)'!O16</f>
        <v>各種福祉士</v>
      </c>
      <c r="C6" s="285"/>
      <c r="D6" s="285"/>
      <c r="E6" s="285"/>
      <c r="I6" s="294" t="s">
        <v>62</v>
      </c>
      <c r="J6" s="287"/>
      <c r="K6" s="287"/>
      <c r="L6" s="269" t="s">
        <v>63</v>
      </c>
      <c r="M6" s="270"/>
      <c r="N6" s="286" t="s">
        <v>64</v>
      </c>
      <c r="O6" s="287"/>
      <c r="P6" s="295" t="s">
        <v>65</v>
      </c>
      <c r="Q6" s="295"/>
      <c r="R6" s="296" t="s">
        <v>66</v>
      </c>
      <c r="S6" s="297"/>
      <c r="T6" s="270" t="str">
        <f>I6</f>
        <v>鉄道賃</v>
      </c>
      <c r="U6" s="287"/>
      <c r="V6" s="287"/>
      <c r="W6" s="269" t="str">
        <f>L6</f>
        <v>航空賃</v>
      </c>
      <c r="X6" s="270"/>
      <c r="Y6" s="286" t="s">
        <v>64</v>
      </c>
      <c r="Z6" s="287"/>
      <c r="AA6" s="288" t="str">
        <f>P6</f>
        <v>宿泊費</v>
      </c>
      <c r="AB6" s="289"/>
      <c r="AC6" s="288" t="str">
        <f>R6</f>
        <v>宿泊手当</v>
      </c>
      <c r="AD6" s="290"/>
    </row>
    <row r="7" spans="1:30" ht="31.5">
      <c r="A7" s="14" t="s">
        <v>67</v>
      </c>
      <c r="B7" s="15" t="s">
        <v>68</v>
      </c>
      <c r="C7" s="16" t="s">
        <v>69</v>
      </c>
      <c r="D7" s="17" t="s">
        <v>70</v>
      </c>
      <c r="E7" s="18" t="s">
        <v>71</v>
      </c>
      <c r="F7" s="19" t="s">
        <v>72</v>
      </c>
      <c r="G7" s="18" t="s">
        <v>73</v>
      </c>
      <c r="H7" s="20" t="s">
        <v>74</v>
      </c>
      <c r="I7" s="21" t="s">
        <v>75</v>
      </c>
      <c r="J7" s="22" t="s">
        <v>76</v>
      </c>
      <c r="K7" s="23" t="s">
        <v>77</v>
      </c>
      <c r="L7" s="24" t="s">
        <v>75</v>
      </c>
      <c r="M7" s="22" t="s">
        <v>76</v>
      </c>
      <c r="N7" s="22" t="s">
        <v>75</v>
      </c>
      <c r="O7" s="25" t="s">
        <v>76</v>
      </c>
      <c r="P7" s="25" t="s">
        <v>78</v>
      </c>
      <c r="Q7" s="25" t="s">
        <v>79</v>
      </c>
      <c r="R7" s="25" t="s">
        <v>78</v>
      </c>
      <c r="S7" s="26" t="s">
        <v>80</v>
      </c>
      <c r="T7" s="24" t="str">
        <f>I7</f>
        <v>路程</v>
      </c>
      <c r="U7" s="22" t="str">
        <f>J7</f>
        <v>運賃</v>
      </c>
      <c r="V7" s="23" t="str">
        <f>K7</f>
        <v>急行
料金</v>
      </c>
      <c r="W7" s="24" t="str">
        <f>L7</f>
        <v>路程</v>
      </c>
      <c r="X7" s="22" t="str">
        <f>M7</f>
        <v>運賃</v>
      </c>
      <c r="Y7" s="22" t="str">
        <f>N7</f>
        <v>路程</v>
      </c>
      <c r="Z7" s="22" t="str">
        <f>O7</f>
        <v>運賃</v>
      </c>
      <c r="AA7" s="22" t="str">
        <f>P7</f>
        <v>夜数</v>
      </c>
      <c r="AB7" s="22" t="s">
        <v>81</v>
      </c>
      <c r="AC7" s="22" t="str">
        <f>R7</f>
        <v>夜数</v>
      </c>
      <c r="AD7" s="27" t="str">
        <f>S7</f>
        <v>定額</v>
      </c>
    </row>
    <row r="8" spans="1:30" ht="15.75">
      <c r="A8" s="28"/>
      <c r="B8" s="29"/>
      <c r="C8" s="30"/>
      <c r="D8" s="31"/>
      <c r="E8" s="32"/>
      <c r="F8" s="33"/>
      <c r="G8" s="32"/>
      <c r="H8" s="34"/>
      <c r="I8" s="35" t="s">
        <v>82</v>
      </c>
      <c r="J8" s="36" t="s">
        <v>83</v>
      </c>
      <c r="K8" s="37" t="s">
        <v>83</v>
      </c>
      <c r="L8" s="38" t="s">
        <v>82</v>
      </c>
      <c r="M8" s="36" t="s">
        <v>83</v>
      </c>
      <c r="N8" s="36" t="s">
        <v>82</v>
      </c>
      <c r="O8" s="39" t="s">
        <v>83</v>
      </c>
      <c r="P8" s="40" t="s">
        <v>84</v>
      </c>
      <c r="Q8" s="40" t="s">
        <v>83</v>
      </c>
      <c r="R8" s="40" t="s">
        <v>84</v>
      </c>
      <c r="S8" s="41" t="s">
        <v>83</v>
      </c>
      <c r="T8" s="38" t="s">
        <v>82</v>
      </c>
      <c r="U8" s="36" t="s">
        <v>83</v>
      </c>
      <c r="V8" s="37" t="s">
        <v>83</v>
      </c>
      <c r="W8" s="38" t="s">
        <v>82</v>
      </c>
      <c r="X8" s="36" t="s">
        <v>83</v>
      </c>
      <c r="Y8" s="36" t="s">
        <v>82</v>
      </c>
      <c r="Z8" s="39" t="s">
        <v>83</v>
      </c>
      <c r="AA8" s="40" t="s">
        <v>84</v>
      </c>
      <c r="AB8" s="40" t="s">
        <v>83</v>
      </c>
      <c r="AC8" s="40" t="s">
        <v>84</v>
      </c>
      <c r="AD8" s="41" t="s">
        <v>83</v>
      </c>
    </row>
    <row r="9" spans="1:30" ht="22.5" customHeight="1">
      <c r="A9" s="45">
        <v>45942</v>
      </c>
      <c r="B9" s="46">
        <v>0.3756944444444445</v>
      </c>
      <c r="C9" s="47" t="s">
        <v>85</v>
      </c>
      <c r="D9" s="48">
        <v>0.38263888888888892</v>
      </c>
      <c r="E9" s="49" t="s">
        <v>86</v>
      </c>
      <c r="F9" s="49" t="s">
        <v>87</v>
      </c>
      <c r="G9" s="49" t="s">
        <v>88</v>
      </c>
      <c r="H9" s="104"/>
      <c r="I9" s="50">
        <v>7.5</v>
      </c>
      <c r="J9" s="51">
        <v>157</v>
      </c>
      <c r="K9" s="93"/>
      <c r="L9" s="93"/>
      <c r="M9" s="93"/>
      <c r="N9" s="94"/>
      <c r="O9" s="95"/>
      <c r="P9" s="81" t="str">
        <f>IF(H9="","",IF($K$5="",1,""))</f>
        <v/>
      </c>
      <c r="Q9" s="93"/>
      <c r="R9" s="81" t="str">
        <f>IF(H9="","",IF(AND($K$5="",$P$5="",$S$5=""),"",1))</f>
        <v/>
      </c>
      <c r="S9" s="241"/>
      <c r="T9" s="238">
        <f t="shared" ref="T9:AA12" si="0">I9</f>
        <v>7.5</v>
      </c>
      <c r="U9" s="81">
        <f t="shared" si="0"/>
        <v>157</v>
      </c>
      <c r="V9" s="81">
        <f t="shared" si="0"/>
        <v>0</v>
      </c>
      <c r="W9" s="81">
        <f t="shared" si="0"/>
        <v>0</v>
      </c>
      <c r="X9" s="81">
        <f t="shared" si="0"/>
        <v>0</v>
      </c>
      <c r="Y9" s="84">
        <f t="shared" si="0"/>
        <v>0</v>
      </c>
      <c r="Z9" s="81">
        <f t="shared" si="0"/>
        <v>0</v>
      </c>
      <c r="AA9" s="81" t="str">
        <f t="shared" si="0"/>
        <v/>
      </c>
      <c r="AB9" s="81" t="str">
        <f>IF(OR(H9="北海道",H9="青森県",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81" t="str">
        <f>R9</f>
        <v/>
      </c>
      <c r="AD9" s="82"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45"/>
      <c r="B10" s="52">
        <v>0.39652777777777781</v>
      </c>
      <c r="C10" s="53" t="s">
        <v>85</v>
      </c>
      <c r="D10" s="54">
        <v>0.48125000000000001</v>
      </c>
      <c r="E10" s="55" t="s">
        <v>88</v>
      </c>
      <c r="F10" s="55" t="s">
        <v>89</v>
      </c>
      <c r="G10" s="55" t="s">
        <v>90</v>
      </c>
      <c r="H10" s="104" t="s">
        <v>91</v>
      </c>
      <c r="I10" s="56">
        <v>357.3</v>
      </c>
      <c r="J10" s="57">
        <v>6380</v>
      </c>
      <c r="K10" s="57">
        <v>4180</v>
      </c>
      <c r="L10" s="97"/>
      <c r="M10" s="97"/>
      <c r="N10" s="98"/>
      <c r="O10" s="97"/>
      <c r="P10" s="81">
        <f t="shared" ref="P10:P12" si="1">IF(H10="","",IF($K$5="",1,""))</f>
        <v>1</v>
      </c>
      <c r="Q10" s="97">
        <v>17000</v>
      </c>
      <c r="R10" s="81">
        <f t="shared" ref="R10:R12" si="2">IF(H10="","",IF(AND($K$5="",$P$5="",$S$5=""),"",1))</f>
        <v>1</v>
      </c>
      <c r="S10" s="242">
        <v>1600</v>
      </c>
      <c r="T10" s="239">
        <f t="shared" si="0"/>
        <v>357.3</v>
      </c>
      <c r="U10" s="86">
        <f t="shared" si="0"/>
        <v>6380</v>
      </c>
      <c r="V10" s="86">
        <f t="shared" si="0"/>
        <v>4180</v>
      </c>
      <c r="W10" s="81">
        <f t="shared" si="0"/>
        <v>0</v>
      </c>
      <c r="X10" s="81">
        <f t="shared" si="0"/>
        <v>0</v>
      </c>
      <c r="Y10" s="87">
        <f t="shared" si="0"/>
        <v>0</v>
      </c>
      <c r="Z10" s="86">
        <f t="shared" si="0"/>
        <v>0</v>
      </c>
      <c r="AA10" s="86">
        <f t="shared" si="0"/>
        <v>1</v>
      </c>
      <c r="AB10" s="81">
        <f>IF(OR(H10="北海道",H10="青森県",9="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11000</v>
      </c>
      <c r="AC10" s="81">
        <f t="shared" ref="AC10:AC12" si="3">R10</f>
        <v>1</v>
      </c>
      <c r="AD10" s="82">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1600</v>
      </c>
    </row>
    <row r="11" spans="1:30" ht="22.5" customHeight="1">
      <c r="A11" s="45">
        <v>45943</v>
      </c>
      <c r="B11" s="52">
        <v>0.68680555555555556</v>
      </c>
      <c r="C11" s="53" t="s">
        <v>85</v>
      </c>
      <c r="D11" s="54">
        <v>0.76944444444444438</v>
      </c>
      <c r="E11" s="58" t="s">
        <v>90</v>
      </c>
      <c r="F11" s="58" t="s">
        <v>89</v>
      </c>
      <c r="G11" s="58" t="s">
        <v>88</v>
      </c>
      <c r="H11" s="104"/>
      <c r="I11" s="56">
        <v>357.3</v>
      </c>
      <c r="J11" s="57">
        <v>6380</v>
      </c>
      <c r="K11" s="57">
        <v>4180</v>
      </c>
      <c r="L11" s="97"/>
      <c r="M11" s="97"/>
      <c r="N11" s="98"/>
      <c r="O11" s="97"/>
      <c r="P11" s="81" t="str">
        <f t="shared" si="1"/>
        <v/>
      </c>
      <c r="Q11" s="97"/>
      <c r="R11" s="81" t="str">
        <f t="shared" si="2"/>
        <v/>
      </c>
      <c r="S11" s="242"/>
      <c r="T11" s="239">
        <f t="shared" si="0"/>
        <v>357.3</v>
      </c>
      <c r="U11" s="86">
        <f t="shared" si="0"/>
        <v>6380</v>
      </c>
      <c r="V11" s="86">
        <f t="shared" si="0"/>
        <v>4180</v>
      </c>
      <c r="W11" s="81">
        <f t="shared" si="0"/>
        <v>0</v>
      </c>
      <c r="X11" s="81">
        <f t="shared" si="0"/>
        <v>0</v>
      </c>
      <c r="Y11" s="87">
        <f t="shared" si="0"/>
        <v>0</v>
      </c>
      <c r="Z11" s="86"/>
      <c r="AA11" s="86" t="str">
        <f t="shared" si="0"/>
        <v/>
      </c>
      <c r="AB11" s="81" t="str">
        <f>IF(OR(H11="北海道",H11="青森県",9="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81" t="str">
        <f t="shared" si="3"/>
        <v/>
      </c>
      <c r="AD11" s="82"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thickBot="1">
      <c r="A12" s="45"/>
      <c r="B12" s="52">
        <v>0.77500000000000002</v>
      </c>
      <c r="C12" s="53" t="s">
        <v>85</v>
      </c>
      <c r="D12" s="54">
        <v>0.78611111111111109</v>
      </c>
      <c r="E12" s="58" t="s">
        <v>88</v>
      </c>
      <c r="F12" s="58" t="s">
        <v>87</v>
      </c>
      <c r="G12" s="58" t="s">
        <v>86</v>
      </c>
      <c r="H12" s="104"/>
      <c r="I12" s="56">
        <v>7.5</v>
      </c>
      <c r="J12" s="57">
        <v>157</v>
      </c>
      <c r="K12" s="97"/>
      <c r="L12" s="97"/>
      <c r="M12" s="97"/>
      <c r="N12" s="98"/>
      <c r="O12" s="97"/>
      <c r="P12" s="81" t="str">
        <f t="shared" si="1"/>
        <v/>
      </c>
      <c r="Q12" s="97"/>
      <c r="R12" s="81" t="str">
        <f t="shared" si="2"/>
        <v/>
      </c>
      <c r="S12" s="242"/>
      <c r="T12" s="239">
        <f t="shared" si="0"/>
        <v>7.5</v>
      </c>
      <c r="U12" s="86">
        <f t="shared" si="0"/>
        <v>157</v>
      </c>
      <c r="V12" s="86">
        <f t="shared" si="0"/>
        <v>0</v>
      </c>
      <c r="W12" s="81">
        <f t="shared" si="0"/>
        <v>0</v>
      </c>
      <c r="X12" s="81">
        <f t="shared" si="0"/>
        <v>0</v>
      </c>
      <c r="Y12" s="87">
        <f t="shared" si="0"/>
        <v>0</v>
      </c>
      <c r="Z12" s="86">
        <f t="shared" si="0"/>
        <v>0</v>
      </c>
      <c r="AA12" s="86" t="str">
        <f t="shared" si="0"/>
        <v/>
      </c>
      <c r="AB12" s="81" t="str">
        <f>IF(OR(H12="北海道",H12="青森県",9="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81" t="str">
        <f t="shared" si="3"/>
        <v/>
      </c>
      <c r="AD12" s="82" t="str">
        <f>IF(AC12="","",IF(AND($AA$5="なし",$AD$5="なし"),VLOOKUP($B$6,'(参考)宿泊費等'!$B:$BE,5,FALSE))+IF(AND($AA$5="なし",$AD$5="あり"),VLOOKUP($B$6,'(参考)宿泊費等'!$B:$BE,6,FALSE))+IF(AND($AA$5="あり",$AD$5="なし"),VLOOKUP($B$6,'(参考)宿泊費等'!$B:$BE,7,FALSE))+IF(AND($AA$5="あり",$AD$5="あり"),0))</f>
        <v/>
      </c>
    </row>
    <row r="13" spans="1:30" ht="37.5" customHeight="1" thickBot="1">
      <c r="A13" s="291" t="s">
        <v>92</v>
      </c>
      <c r="B13" s="292"/>
      <c r="C13" s="292"/>
      <c r="D13" s="292"/>
      <c r="E13" s="292"/>
      <c r="F13" s="292"/>
      <c r="G13" s="292"/>
      <c r="H13" s="292"/>
      <c r="I13" s="71">
        <f>SUM(I9:I12)</f>
        <v>729.6</v>
      </c>
      <c r="J13" s="72">
        <f>SUM(J9:J12)</f>
        <v>13074</v>
      </c>
      <c r="K13" s="72">
        <f t="shared" ref="K13:AD13" si="4">SUM(K9:K12)</f>
        <v>8360</v>
      </c>
      <c r="L13" s="72">
        <f t="shared" si="4"/>
        <v>0</v>
      </c>
      <c r="M13" s="72">
        <f t="shared" si="4"/>
        <v>0</v>
      </c>
      <c r="N13" s="72">
        <f t="shared" si="4"/>
        <v>0</v>
      </c>
      <c r="O13" s="72">
        <f t="shared" si="4"/>
        <v>0</v>
      </c>
      <c r="P13" s="72"/>
      <c r="Q13" s="72">
        <f t="shared" si="4"/>
        <v>17000</v>
      </c>
      <c r="R13" s="72"/>
      <c r="S13" s="243">
        <f t="shared" si="4"/>
        <v>1600</v>
      </c>
      <c r="T13" s="240">
        <f t="shared" si="4"/>
        <v>729.6</v>
      </c>
      <c r="U13" s="72">
        <f t="shared" si="4"/>
        <v>13074</v>
      </c>
      <c r="V13" s="72">
        <f t="shared" si="4"/>
        <v>8360</v>
      </c>
      <c r="W13" s="72">
        <f t="shared" si="4"/>
        <v>0</v>
      </c>
      <c r="X13" s="72">
        <f t="shared" si="4"/>
        <v>0</v>
      </c>
      <c r="Y13" s="72">
        <f t="shared" si="4"/>
        <v>0</v>
      </c>
      <c r="Z13" s="72">
        <f t="shared" si="4"/>
        <v>0</v>
      </c>
      <c r="AA13" s="72"/>
      <c r="AB13" s="72">
        <f t="shared" si="4"/>
        <v>11000</v>
      </c>
      <c r="AC13" s="72"/>
      <c r="AD13" s="72">
        <f t="shared" si="4"/>
        <v>1600</v>
      </c>
    </row>
    <row r="14" spans="1:30" ht="19.5" customHeight="1" thickBot="1">
      <c r="C14" s="5"/>
      <c r="H14" s="5"/>
      <c r="O14" s="42"/>
      <c r="P14" s="42"/>
      <c r="Q14" s="42"/>
      <c r="R14" s="42"/>
      <c r="S14" s="42"/>
      <c r="T14" s="42"/>
      <c r="U14" s="42"/>
      <c r="V14" s="42"/>
      <c r="W14" s="42"/>
      <c r="X14" s="42"/>
      <c r="Y14" s="42"/>
      <c r="Z14" s="42"/>
      <c r="AA14" s="42"/>
      <c r="AB14" s="42"/>
      <c r="AC14" s="42"/>
      <c r="AD14" s="42"/>
    </row>
    <row r="15" spans="1:30" ht="37.5" customHeight="1" thickBot="1">
      <c r="H15" s="43"/>
      <c r="I15" s="293" t="s">
        <v>44</v>
      </c>
      <c r="J15" s="274"/>
      <c r="K15" s="274"/>
      <c r="L15" s="274"/>
      <c r="M15" s="274"/>
      <c r="N15" s="274"/>
      <c r="O15" s="282">
        <f>SUM(J13,K13,M13,O13,Q13,S13,K5)</f>
        <v>40034</v>
      </c>
      <c r="P15" s="283"/>
      <c r="Q15" s="283"/>
      <c r="R15" s="283"/>
      <c r="S15" s="284"/>
      <c r="T15" s="273" t="s">
        <v>93</v>
      </c>
      <c r="U15" s="274"/>
      <c r="V15" s="274"/>
      <c r="W15" s="274"/>
      <c r="X15" s="274"/>
      <c r="Y15" s="274"/>
      <c r="Z15" s="282">
        <f>SUM(U13,V13,X13,Z13,AB13,AD13,V5)</f>
        <v>34034</v>
      </c>
      <c r="AA15" s="283"/>
      <c r="AB15" s="283"/>
      <c r="AC15" s="283"/>
      <c r="AD15" s="284"/>
    </row>
    <row r="16" spans="1:30" ht="37.5" customHeight="1" thickBot="1">
      <c r="A16" s="271" t="s">
        <v>94</v>
      </c>
      <c r="B16" s="271"/>
      <c r="C16" s="271"/>
      <c r="D16" s="271"/>
      <c r="E16" s="271"/>
      <c r="F16" s="271"/>
      <c r="G16" s="271"/>
      <c r="H16" s="271"/>
      <c r="I16" s="272"/>
      <c r="J16" s="272"/>
      <c r="K16" s="272"/>
      <c r="L16" s="272"/>
      <c r="M16" s="272"/>
      <c r="N16" s="272"/>
      <c r="O16" s="44"/>
      <c r="P16" s="44"/>
      <c r="Q16" s="44"/>
      <c r="R16" s="44"/>
      <c r="S16" s="44"/>
      <c r="T16" s="273" t="s">
        <v>95</v>
      </c>
      <c r="U16" s="274"/>
      <c r="V16" s="274"/>
      <c r="W16" s="274"/>
      <c r="X16" s="274"/>
      <c r="Y16" s="274"/>
      <c r="Z16" s="282">
        <f>O15-Z15</f>
        <v>6000</v>
      </c>
      <c r="AA16" s="283"/>
      <c r="AB16" s="283"/>
      <c r="AC16" s="283"/>
      <c r="AD16" s="284"/>
    </row>
  </sheetData>
  <sheetProtection sheet="1" selectLockedCells="1" selectUnlockedCells="1"/>
  <protectedRanges>
    <protectedRange sqref="K5 P5 S5 A9:B11 D9:O11 Q9:Q11 S9:S11" name="範囲1"/>
    <protectedRange sqref="A12:B12 D12:O12 Q12 S12" name="範囲1_1"/>
  </protectedRanges>
  <mergeCells count="34">
    <mergeCell ref="W1:AD1"/>
    <mergeCell ref="B5:E5"/>
    <mergeCell ref="E2:F2"/>
    <mergeCell ref="A3:AD3"/>
    <mergeCell ref="I4:S4"/>
    <mergeCell ref="T4:AD4"/>
    <mergeCell ref="A2:D2"/>
    <mergeCell ref="AB5:AC5"/>
    <mergeCell ref="Y5:Z5"/>
    <mergeCell ref="I5:J5"/>
    <mergeCell ref="K5:M5"/>
    <mergeCell ref="N5:O5"/>
    <mergeCell ref="Z16:AD16"/>
    <mergeCell ref="B6:E6"/>
    <mergeCell ref="Y6:Z6"/>
    <mergeCell ref="AA6:AB6"/>
    <mergeCell ref="AC6:AD6"/>
    <mergeCell ref="A13:H13"/>
    <mergeCell ref="I15:N15"/>
    <mergeCell ref="O15:S15"/>
    <mergeCell ref="T15:Y15"/>
    <mergeCell ref="Z15:AD15"/>
    <mergeCell ref="T6:V6"/>
    <mergeCell ref="W6:X6"/>
    <mergeCell ref="I6:K6"/>
    <mergeCell ref="N6:O6"/>
    <mergeCell ref="P6:Q6"/>
    <mergeCell ref="R6:S6"/>
    <mergeCell ref="L6:M6"/>
    <mergeCell ref="A16:N16"/>
    <mergeCell ref="T16:Y16"/>
    <mergeCell ref="Q5:R5"/>
    <mergeCell ref="T5:U5"/>
    <mergeCell ref="V5:X5"/>
  </mergeCells>
  <phoneticPr fontId="5"/>
  <conditionalFormatting sqref="A9:O12">
    <cfRule type="containsBlanks" dxfId="30" priority="1">
      <formula>LEN(TRIM(A9))=0</formula>
    </cfRule>
  </conditionalFormatting>
  <conditionalFormatting sqref="K5:M5 P5 S5">
    <cfRule type="containsBlanks" dxfId="29" priority="7">
      <formula>LEN(TRIM(K5))=0</formula>
    </cfRule>
  </conditionalFormatting>
  <conditionalFormatting sqref="Q9:Q12">
    <cfRule type="containsBlanks" dxfId="28" priority="5">
      <formula>LEN(TRIM(Q9))=0</formula>
    </cfRule>
  </conditionalFormatting>
  <conditionalFormatting sqref="S9:S12">
    <cfRule type="containsBlanks" dxfId="27" priority="4">
      <formula>LEN(TRIM(S9))=0</formula>
    </cfRule>
  </conditionalFormatting>
  <dataValidations count="1">
    <dataValidation type="list" allowBlank="1" showInputMessage="1" showErrorMessage="1" sqref="S5 P5" xr:uid="{0CE371C7-575F-49A8-A88C-DFDDC349C829}">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DC08C-98A2-4848-9CE7-962505D93670}">
          <x14:formula1>
            <xm:f>'(参考)宿泊費等'!$H$2:$BB$2</xm:f>
          </x14:formula1>
          <xm:sqref>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I43"/>
  <sheetViews>
    <sheetView showZeros="0" view="pageBreakPreview" zoomScaleNormal="100" zoomScaleSheetLayoutView="100" workbookViewId="0">
      <selection activeCell="AA12" sqref="AA12"/>
    </sheetView>
  </sheetViews>
  <sheetFormatPr defaultColWidth="2.42578125" defaultRowHeight="15.75"/>
  <cols>
    <col min="1" max="35" width="2.42578125" style="2"/>
    <col min="36" max="113" width="2.42578125" style="8"/>
    <col min="114" max="16384" width="2.42578125" style="2"/>
  </cols>
  <sheetData>
    <row r="1" spans="1:36">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row>
    <row r="2" spans="1:36">
      <c r="A2" s="91"/>
      <c r="B2" s="265" t="s">
        <v>96</v>
      </c>
      <c r="C2" s="265"/>
      <c r="D2" s="265"/>
      <c r="E2" s="265"/>
      <c r="F2" s="265"/>
      <c r="G2" s="265"/>
      <c r="H2" s="265"/>
      <c r="I2" s="265"/>
      <c r="J2" s="265"/>
      <c r="K2" s="265"/>
      <c r="L2" s="265"/>
      <c r="M2" s="321"/>
      <c r="N2" s="321"/>
      <c r="O2" s="321"/>
      <c r="P2" s="321"/>
      <c r="Q2" s="321"/>
      <c r="R2" s="321"/>
      <c r="S2" s="321"/>
      <c r="T2" s="321"/>
      <c r="U2" s="91"/>
      <c r="V2" s="91"/>
      <c r="W2" s="91"/>
      <c r="X2" s="91"/>
      <c r="Y2" s="91"/>
      <c r="Z2" s="91"/>
      <c r="AA2" s="91"/>
      <c r="AB2" s="91"/>
      <c r="AC2" s="91"/>
      <c r="AD2" s="91"/>
      <c r="AE2" s="91"/>
      <c r="AF2" s="91"/>
      <c r="AG2" s="91"/>
      <c r="AH2" s="91"/>
      <c r="AI2" s="91"/>
    </row>
    <row r="3" spans="1:36">
      <c r="B3" s="3"/>
    </row>
    <row r="4" spans="1:36">
      <c r="A4" s="266" t="s">
        <v>97</v>
      </c>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row>
    <row r="5" spans="1:36">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c r="B6" s="3"/>
      <c r="T6" s="4"/>
      <c r="U6" s="324"/>
      <c r="V6" s="324"/>
      <c r="W6" s="324"/>
      <c r="X6" s="324"/>
      <c r="Y6" s="324"/>
      <c r="Z6" s="324"/>
      <c r="AA6" s="324"/>
      <c r="AB6" s="324"/>
      <c r="AC6" s="324"/>
      <c r="AD6" s="324"/>
      <c r="AE6" s="324"/>
      <c r="AF6" s="324"/>
      <c r="AG6" s="324"/>
      <c r="AH6" s="324"/>
      <c r="AI6" s="324"/>
    </row>
    <row r="7" spans="1:36">
      <c r="B7" s="3"/>
      <c r="U7" s="324"/>
      <c r="V7" s="324"/>
      <c r="W7" s="324"/>
      <c r="X7" s="324"/>
      <c r="Y7" s="324"/>
      <c r="Z7" s="324"/>
      <c r="AA7" s="324"/>
      <c r="AB7" s="324"/>
      <c r="AC7" s="324"/>
      <c r="AD7" s="324"/>
      <c r="AE7" s="324"/>
      <c r="AF7" s="324"/>
      <c r="AG7" s="324"/>
      <c r="AH7" s="324"/>
      <c r="AI7" s="324"/>
    </row>
    <row r="8" spans="1:36">
      <c r="B8" s="3"/>
      <c r="U8" s="320"/>
      <c r="V8" s="320"/>
      <c r="W8" s="320"/>
      <c r="X8" s="320"/>
      <c r="Y8" s="320"/>
      <c r="Z8" s="320"/>
      <c r="AA8" s="320"/>
      <c r="AB8" s="320"/>
      <c r="AC8" s="320"/>
      <c r="AD8" s="320"/>
      <c r="AE8" s="320"/>
      <c r="AF8" s="320"/>
      <c r="AG8" s="320"/>
      <c r="AH8" s="320"/>
      <c r="AI8" s="320"/>
    </row>
    <row r="9" spans="1:36">
      <c r="B9" s="3"/>
      <c r="X9" s="4"/>
      <c r="Y9" s="4"/>
      <c r="Z9" s="4"/>
      <c r="AA9" s="4"/>
      <c r="AB9" s="4"/>
      <c r="AC9" s="4"/>
      <c r="AD9" s="4"/>
      <c r="AE9" s="4"/>
      <c r="AF9" s="4"/>
      <c r="AG9" s="4"/>
      <c r="AH9" s="4"/>
      <c r="AI9" s="4"/>
    </row>
    <row r="10" spans="1:36">
      <c r="B10" s="59" t="s">
        <v>98</v>
      </c>
      <c r="C10" s="249" t="s">
        <v>6</v>
      </c>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row>
    <row r="11" spans="1:36">
      <c r="C11" s="7" t="s">
        <v>7</v>
      </c>
      <c r="D11" s="264" t="s">
        <v>8</v>
      </c>
      <c r="E11" s="264"/>
      <c r="F11" s="264"/>
      <c r="G11" s="264"/>
      <c r="H11" s="264"/>
      <c r="I11" s="264"/>
      <c r="J11" s="264"/>
      <c r="K11" s="7" t="s">
        <v>9</v>
      </c>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row>
    <row r="12" spans="1:36">
      <c r="C12" s="2" t="s">
        <v>11</v>
      </c>
      <c r="D12" s="249" t="s">
        <v>12</v>
      </c>
      <c r="E12" s="249"/>
      <c r="F12" s="249"/>
      <c r="G12" s="249"/>
      <c r="H12" s="249"/>
      <c r="I12" s="249"/>
      <c r="J12" s="249"/>
      <c r="K12" s="2" t="s">
        <v>9</v>
      </c>
      <c r="L12" s="318"/>
      <c r="M12" s="318"/>
      <c r="N12" s="318"/>
      <c r="O12" s="318"/>
      <c r="P12" s="318"/>
      <c r="Q12" s="318"/>
      <c r="R12" s="318"/>
      <c r="T12" s="325"/>
      <c r="U12" s="325"/>
      <c r="V12" s="325"/>
      <c r="W12" s="2" t="s">
        <v>13</v>
      </c>
      <c r="X12" s="325"/>
      <c r="Y12" s="325"/>
      <c r="Z12" s="325"/>
    </row>
    <row r="13" spans="1:36">
      <c r="B13" s="3" t="s">
        <v>14</v>
      </c>
      <c r="D13" s="88"/>
      <c r="E13" s="88"/>
      <c r="F13" s="88"/>
      <c r="G13" s="88"/>
      <c r="H13" s="88"/>
      <c r="I13" s="88"/>
      <c r="J13" s="88"/>
      <c r="L13" s="318"/>
      <c r="M13" s="318"/>
      <c r="N13" s="318"/>
      <c r="O13" s="318"/>
      <c r="P13" s="318"/>
      <c r="Q13" s="318"/>
      <c r="R13" s="318"/>
      <c r="T13" s="325"/>
      <c r="U13" s="325"/>
      <c r="V13" s="325"/>
      <c r="W13" s="2" t="s">
        <v>13</v>
      </c>
      <c r="X13" s="325"/>
      <c r="Y13" s="325"/>
      <c r="Z13" s="325"/>
    </row>
    <row r="14" spans="1:36">
      <c r="B14" s="3"/>
      <c r="C14" s="2" t="s">
        <v>15</v>
      </c>
      <c r="D14" s="249" t="s">
        <v>16</v>
      </c>
      <c r="E14" s="249"/>
      <c r="F14" s="249"/>
      <c r="G14" s="249"/>
      <c r="H14" s="249"/>
      <c r="I14" s="249"/>
      <c r="J14" s="249"/>
      <c r="K14" s="2" t="s">
        <v>9</v>
      </c>
      <c r="L14" s="258" t="s">
        <v>17</v>
      </c>
      <c r="M14" s="258"/>
      <c r="N14" s="258"/>
      <c r="O14" s="258"/>
      <c r="P14" s="320"/>
      <c r="Q14" s="320"/>
      <c r="R14" s="320"/>
      <c r="S14" s="320"/>
      <c r="T14" s="320"/>
      <c r="U14" s="320"/>
      <c r="V14" s="320"/>
      <c r="W14" s="320"/>
      <c r="X14" s="320"/>
      <c r="Y14" s="320"/>
      <c r="Z14" s="320"/>
      <c r="AA14" s="320"/>
      <c r="AB14" s="320"/>
      <c r="AC14" s="320"/>
      <c r="AD14" s="320"/>
      <c r="AE14" s="320"/>
      <c r="AF14" s="320"/>
      <c r="AG14" s="320"/>
      <c r="AH14" s="320"/>
      <c r="AI14" s="320"/>
      <c r="AJ14" s="2"/>
    </row>
    <row r="15" spans="1:36">
      <c r="B15" s="3"/>
      <c r="D15" s="88"/>
      <c r="E15" s="88"/>
      <c r="F15" s="88"/>
      <c r="G15" s="88"/>
      <c r="H15" s="88"/>
      <c r="I15" s="88"/>
      <c r="J15" s="88"/>
      <c r="L15" s="258" t="s">
        <v>19</v>
      </c>
      <c r="M15" s="258"/>
      <c r="N15" s="258"/>
      <c r="O15" s="258"/>
      <c r="P15" s="320"/>
      <c r="Q15" s="320"/>
      <c r="R15" s="320"/>
      <c r="S15" s="320"/>
      <c r="T15" s="320"/>
      <c r="U15" s="320"/>
      <c r="V15" s="320"/>
      <c r="W15" s="320"/>
      <c r="X15" s="320"/>
      <c r="Y15" s="320"/>
      <c r="Z15" s="320"/>
      <c r="AA15" s="320"/>
      <c r="AB15" s="320"/>
      <c r="AC15" s="320"/>
      <c r="AD15" s="320"/>
      <c r="AE15" s="320"/>
      <c r="AF15" s="320"/>
      <c r="AG15" s="320"/>
      <c r="AH15" s="320"/>
      <c r="AI15" s="320"/>
      <c r="AJ15" s="2"/>
    </row>
    <row r="16" spans="1:36">
      <c r="B16" s="3"/>
      <c r="C16" s="2" t="s">
        <v>21</v>
      </c>
      <c r="D16" s="249" t="s">
        <v>22</v>
      </c>
      <c r="E16" s="249"/>
      <c r="F16" s="249"/>
      <c r="G16" s="249"/>
      <c r="H16" s="249"/>
      <c r="I16" s="249"/>
      <c r="J16" s="249"/>
      <c r="K16" s="2" t="s">
        <v>9</v>
      </c>
      <c r="L16" s="259" t="s">
        <v>23</v>
      </c>
      <c r="M16" s="259"/>
      <c r="N16" s="259"/>
      <c r="O16" s="319"/>
      <c r="P16" s="319"/>
      <c r="Q16" s="319"/>
      <c r="R16" s="319"/>
      <c r="S16" s="319"/>
      <c r="T16" s="319"/>
      <c r="U16" s="319"/>
      <c r="V16" s="319"/>
      <c r="W16" s="259" t="s">
        <v>99</v>
      </c>
      <c r="X16" s="259"/>
      <c r="Y16" s="259"/>
      <c r="Z16" s="323"/>
      <c r="AA16" s="323"/>
      <c r="AB16" s="323"/>
      <c r="AC16" s="323"/>
      <c r="AD16" s="323"/>
      <c r="AE16" s="323"/>
      <c r="AF16" s="323"/>
      <c r="AG16" s="323"/>
      <c r="AH16" s="323"/>
      <c r="AI16" s="323"/>
    </row>
    <row r="17" spans="2:113">
      <c r="B17" s="3"/>
      <c r="L17" s="259" t="s">
        <v>27</v>
      </c>
      <c r="M17" s="259"/>
      <c r="N17" s="259"/>
      <c r="O17" s="319"/>
      <c r="P17" s="319"/>
      <c r="Q17" s="319"/>
      <c r="R17" s="319"/>
      <c r="S17" s="319"/>
      <c r="T17" s="319"/>
      <c r="U17" s="319"/>
      <c r="V17" s="319"/>
      <c r="W17" s="259" t="s">
        <v>100</v>
      </c>
      <c r="X17" s="259"/>
      <c r="Y17" s="259"/>
      <c r="Z17" s="323"/>
      <c r="AA17" s="323"/>
      <c r="AB17" s="323"/>
      <c r="AC17" s="323"/>
      <c r="AD17" s="323"/>
      <c r="AE17" s="323"/>
      <c r="AF17" s="323"/>
      <c r="AG17" s="323"/>
      <c r="AH17" s="323"/>
      <c r="AI17" s="323"/>
    </row>
    <row r="18" spans="2:113">
      <c r="B18" s="3"/>
      <c r="L18" s="259" t="s">
        <v>29</v>
      </c>
      <c r="M18" s="259"/>
      <c r="N18" s="259"/>
      <c r="O18" s="319"/>
      <c r="P18" s="319"/>
      <c r="Q18" s="319"/>
      <c r="R18" s="319"/>
      <c r="S18" s="319"/>
      <c r="T18" s="319"/>
      <c r="U18" s="319"/>
      <c r="V18" s="319"/>
      <c r="W18" s="259" t="s">
        <v>101</v>
      </c>
      <c r="X18" s="259"/>
      <c r="Y18" s="259"/>
      <c r="Z18" s="323"/>
      <c r="AA18" s="323"/>
      <c r="AB18" s="323"/>
      <c r="AC18" s="323"/>
      <c r="AD18" s="323"/>
      <c r="AE18" s="323"/>
      <c r="AF18" s="323"/>
      <c r="AG18" s="323"/>
      <c r="AH18" s="323"/>
      <c r="AI18" s="323"/>
    </row>
    <row r="19" spans="2:113">
      <c r="B19" s="3"/>
      <c r="C19" s="2" t="s">
        <v>31</v>
      </c>
      <c r="D19" s="249" t="s">
        <v>32</v>
      </c>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row>
    <row r="20" spans="2:113">
      <c r="D20" s="322" t="s">
        <v>102</v>
      </c>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6"/>
    </row>
    <row r="21" spans="2:113">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6"/>
    </row>
    <row r="22" spans="2:113" s="5" customFormat="1">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c r="B23" s="3"/>
      <c r="C23" s="2" t="s">
        <v>34</v>
      </c>
      <c r="D23" s="249" t="s">
        <v>35</v>
      </c>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row>
    <row r="24" spans="2:113">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row>
    <row r="25" spans="2:113">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row>
    <row r="26" spans="2:113">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row>
    <row r="27" spans="2:113">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row>
    <row r="28" spans="2:113">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row>
    <row r="29" spans="2:113">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row>
    <row r="30" spans="2:113">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c r="B32" s="59" t="s">
        <v>103</v>
      </c>
      <c r="C32" s="249" t="s">
        <v>37</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row>
    <row r="33" spans="1:35">
      <c r="C33" s="244" t="s">
        <v>38</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row>
    <row r="34" spans="1:35">
      <c r="AH34" s="90"/>
      <c r="AI34" s="6"/>
    </row>
    <row r="35" spans="1:35">
      <c r="B35" s="59" t="s">
        <v>104</v>
      </c>
      <c r="C35" s="249" t="s">
        <v>39</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row>
    <row r="36" spans="1:35">
      <c r="C36" s="254" t="s">
        <v>40</v>
      </c>
      <c r="D36" s="254"/>
      <c r="E36" s="254"/>
      <c r="F36" s="254"/>
      <c r="G36" s="254"/>
      <c r="H36" s="254"/>
      <c r="I36" s="254"/>
      <c r="J36" s="314">
        <f>M37+M38</f>
        <v>0</v>
      </c>
      <c r="K36" s="314"/>
      <c r="L36" s="314"/>
      <c r="M36" s="314"/>
      <c r="N36" s="314"/>
      <c r="O36" s="253" t="s">
        <v>41</v>
      </c>
      <c r="P36" s="253"/>
      <c r="Q36" s="253"/>
      <c r="R36" s="253"/>
      <c r="S36" s="253"/>
      <c r="T36" s="253"/>
      <c r="U36" s="253"/>
      <c r="V36" s="253"/>
      <c r="W36" s="317">
        <f>W37+W38</f>
        <v>0</v>
      </c>
      <c r="X36" s="317"/>
      <c r="Y36" s="317"/>
      <c r="Z36" s="317"/>
      <c r="AA36" s="253" t="s">
        <v>42</v>
      </c>
      <c r="AB36" s="253"/>
      <c r="AC36" s="253"/>
      <c r="AD36" s="253"/>
      <c r="AE36" s="317">
        <f>AE37+AE38</f>
        <v>0</v>
      </c>
      <c r="AF36" s="317"/>
      <c r="AG36" s="317"/>
      <c r="AH36" s="317"/>
    </row>
    <row r="37" spans="1:35">
      <c r="D37" s="256" t="s">
        <v>43</v>
      </c>
      <c r="E37" s="256"/>
      <c r="F37" s="256"/>
      <c r="G37" s="252" t="s">
        <v>44</v>
      </c>
      <c r="H37" s="252"/>
      <c r="I37" s="252"/>
      <c r="J37" s="252"/>
      <c r="K37" s="252"/>
      <c r="L37" s="252"/>
      <c r="M37" s="315"/>
      <c r="N37" s="315"/>
      <c r="O37" s="315"/>
      <c r="P37" s="315"/>
      <c r="Q37" s="252" t="s">
        <v>45</v>
      </c>
      <c r="R37" s="252"/>
      <c r="S37" s="252"/>
      <c r="T37" s="252"/>
      <c r="U37" s="252"/>
      <c r="V37" s="252"/>
      <c r="W37" s="315"/>
      <c r="X37" s="315"/>
      <c r="Y37" s="315"/>
      <c r="Z37" s="315"/>
      <c r="AA37" s="253" t="s">
        <v>42</v>
      </c>
      <c r="AB37" s="253"/>
      <c r="AC37" s="253"/>
      <c r="AD37" s="253"/>
      <c r="AE37" s="314">
        <f>M37-W37</f>
        <v>0</v>
      </c>
      <c r="AF37" s="314"/>
      <c r="AG37" s="314"/>
      <c r="AH37" s="314"/>
      <c r="AI37" s="6"/>
    </row>
    <row r="38" spans="1:35">
      <c r="C38" s="89"/>
      <c r="D38" s="251" t="s">
        <v>46</v>
      </c>
      <c r="E38" s="251"/>
      <c r="F38" s="251"/>
      <c r="G38" s="252" t="s">
        <v>44</v>
      </c>
      <c r="H38" s="252"/>
      <c r="I38" s="252"/>
      <c r="J38" s="252"/>
      <c r="K38" s="252"/>
      <c r="L38" s="252"/>
      <c r="M38" s="314">
        <f>SUM('A(公共)'!O36,'B(公共) '!O36,'C(公共) '!O36)</f>
        <v>0</v>
      </c>
      <c r="N38" s="314"/>
      <c r="O38" s="314"/>
      <c r="P38" s="314"/>
      <c r="Q38" s="252" t="s">
        <v>45</v>
      </c>
      <c r="R38" s="252"/>
      <c r="S38" s="252"/>
      <c r="T38" s="252"/>
      <c r="U38" s="252"/>
      <c r="V38" s="252"/>
      <c r="W38" s="314">
        <f>SUM('A(公共)'!Z36,'B(公共) '!Z36,'C(公共) '!Z36)</f>
        <v>0</v>
      </c>
      <c r="X38" s="314"/>
      <c r="Y38" s="314"/>
      <c r="Z38" s="314"/>
      <c r="AA38" s="253" t="s">
        <v>42</v>
      </c>
      <c r="AB38" s="253"/>
      <c r="AC38" s="253"/>
      <c r="AD38" s="253"/>
      <c r="AE38" s="314">
        <f>M38-W38</f>
        <v>0</v>
      </c>
      <c r="AF38" s="314"/>
      <c r="AG38" s="314"/>
      <c r="AH38" s="314"/>
    </row>
    <row r="39" spans="1:35">
      <c r="D39" s="244" t="s">
        <v>47</v>
      </c>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6"/>
    </row>
    <row r="40" spans="1:35">
      <c r="D40" s="244" t="s">
        <v>48</v>
      </c>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6"/>
    </row>
    <row r="41" spans="1:3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c r="A42" s="252" t="s">
        <v>49</v>
      </c>
      <c r="B42" s="252"/>
      <c r="C42" s="246" t="s">
        <v>50</v>
      </c>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row>
    <row r="43" spans="1:35">
      <c r="A43" s="252"/>
      <c r="B43" s="252"/>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row>
  </sheetData>
  <sheetProtection sheet="1" selectLockedCells="1"/>
  <mergeCells count="65">
    <mergeCell ref="A1:AI1"/>
    <mergeCell ref="A4:AI4"/>
    <mergeCell ref="U8:AI8"/>
    <mergeCell ref="U6:AI7"/>
    <mergeCell ref="L16:N16"/>
    <mergeCell ref="W16:Y16"/>
    <mergeCell ref="T12:V12"/>
    <mergeCell ref="T13:V13"/>
    <mergeCell ref="X13:Z13"/>
    <mergeCell ref="X12:Z12"/>
    <mergeCell ref="Z16:AI16"/>
    <mergeCell ref="P14:AI14"/>
    <mergeCell ref="O18:V18"/>
    <mergeCell ref="O17:V17"/>
    <mergeCell ref="Z18:AI18"/>
    <mergeCell ref="Z17:AI17"/>
    <mergeCell ref="P15:AI15"/>
    <mergeCell ref="D39:AH39"/>
    <mergeCell ref="D40:AH40"/>
    <mergeCell ref="C42:AI43"/>
    <mergeCell ref="B2:L2"/>
    <mergeCell ref="M2:T2"/>
    <mergeCell ref="D38:F38"/>
    <mergeCell ref="G38:L38"/>
    <mergeCell ref="D37:F37"/>
    <mergeCell ref="G37:L37"/>
    <mergeCell ref="C36:I36"/>
    <mergeCell ref="Q37:V37"/>
    <mergeCell ref="O36:V36"/>
    <mergeCell ref="AE36:AH36"/>
    <mergeCell ref="D20:AH21"/>
    <mergeCell ref="L17:N17"/>
    <mergeCell ref="W17:Y17"/>
    <mergeCell ref="W38:Z38"/>
    <mergeCell ref="AA38:AD38"/>
    <mergeCell ref="AA37:AD37"/>
    <mergeCell ref="AA36:AD36"/>
    <mergeCell ref="D11:J11"/>
    <mergeCell ref="D16:J16"/>
    <mergeCell ref="D14:J14"/>
    <mergeCell ref="D12:J12"/>
    <mergeCell ref="L14:O14"/>
    <mergeCell ref="L15:O15"/>
    <mergeCell ref="L12:R12"/>
    <mergeCell ref="L13:R13"/>
    <mergeCell ref="O16:V16"/>
    <mergeCell ref="L11:AI11"/>
    <mergeCell ref="L18:N18"/>
    <mergeCell ref="W18:Y18"/>
    <mergeCell ref="A42:B43"/>
    <mergeCell ref="C10:AI10"/>
    <mergeCell ref="C32:AI32"/>
    <mergeCell ref="C33:AI33"/>
    <mergeCell ref="C35:AI35"/>
    <mergeCell ref="Q38:V38"/>
    <mergeCell ref="J36:N36"/>
    <mergeCell ref="M37:P37"/>
    <mergeCell ref="M38:P38"/>
    <mergeCell ref="D19:AI19"/>
    <mergeCell ref="D23:AI23"/>
    <mergeCell ref="D24:AI30"/>
    <mergeCell ref="AE38:AH38"/>
    <mergeCell ref="AE37:AH37"/>
    <mergeCell ref="W36:Z36"/>
    <mergeCell ref="W37:Z37"/>
  </mergeCells>
  <phoneticPr fontId="5"/>
  <conditionalFormatting sqref="L12:R13 T12:V13 D24">
    <cfRule type="containsBlanks" dxfId="26" priority="4">
      <formula>LEN(TRIM(D12))=0</formula>
    </cfRule>
  </conditionalFormatting>
  <conditionalFormatting sqref="L11:AJ11">
    <cfRule type="containsBlanks" dxfId="25" priority="1">
      <formula>LEN(TRIM(L11))=0</formula>
    </cfRule>
  </conditionalFormatting>
  <conditionalFormatting sqref="M2:T2 U6 U8 X12:Z13 P14:AI15 O16:V18 Z16:AI18 D20:AH21 D24:AI30 M37:P37 W37:Z37">
    <cfRule type="containsBlanks" dxfId="24"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'(参考)宿泊費等'!$B$3:$B$25</xm:f>
          </x14:formula1>
          <xm:sqref>O17:O18 O16:V16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showZeros="0" view="pageBreakPreview" topLeftCell="A12" zoomScale="85" zoomScaleNormal="85" zoomScaleSheetLayoutView="85" workbookViewId="0">
      <selection activeCell="Q7" sqref="Q7"/>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0</v>
      </c>
      <c r="B1" s="9"/>
      <c r="C1" s="9"/>
      <c r="D1" s="9"/>
      <c r="E1" s="9"/>
      <c r="F1" s="9"/>
      <c r="G1" s="9"/>
      <c r="H1" s="9"/>
      <c r="I1" s="9"/>
      <c r="J1" s="9"/>
      <c r="K1" s="9"/>
      <c r="L1" s="9"/>
      <c r="M1" s="9"/>
      <c r="N1" s="9"/>
      <c r="O1" s="9"/>
      <c r="P1" s="9"/>
      <c r="Q1" s="9"/>
      <c r="R1" s="9"/>
      <c r="S1" s="9"/>
      <c r="T1" s="9"/>
      <c r="U1" s="9"/>
      <c r="V1" s="9"/>
      <c r="W1" s="298">
        <f>'計画書(公共)'!U6</f>
        <v>0</v>
      </c>
      <c r="X1" s="298"/>
      <c r="Y1" s="298"/>
      <c r="Z1" s="298"/>
      <c r="AA1" s="298"/>
      <c r="AB1" s="298"/>
      <c r="AC1" s="298"/>
      <c r="AD1" s="298"/>
    </row>
    <row r="2" spans="1:30" s="8" customFormat="1" ht="15" customHeight="1">
      <c r="A2" s="1" t="s">
        <v>51</v>
      </c>
      <c r="B2" s="1"/>
      <c r="C2" s="1"/>
      <c r="D2" s="1"/>
      <c r="E2" s="326">
        <f>'計画書(公共)'!M2</f>
        <v>0</v>
      </c>
      <c r="F2" s="326"/>
      <c r="G2" s="1"/>
      <c r="H2" s="1"/>
      <c r="I2" s="1"/>
      <c r="J2" s="1"/>
      <c r="K2" s="1"/>
      <c r="L2" s="1"/>
      <c r="M2" s="1"/>
      <c r="N2" s="1"/>
      <c r="O2" s="1"/>
      <c r="P2" s="1"/>
      <c r="Q2" s="1"/>
      <c r="R2" s="1"/>
      <c r="S2" s="1"/>
      <c r="T2" s="1"/>
      <c r="U2" s="1"/>
      <c r="V2" s="1"/>
      <c r="W2" s="1"/>
      <c r="X2" s="1"/>
      <c r="Y2" s="1"/>
      <c r="Z2" s="1"/>
      <c r="AA2" s="1"/>
      <c r="AB2" s="1"/>
      <c r="AC2" s="1"/>
      <c r="AD2" s="1"/>
    </row>
    <row r="3" spans="1:30" ht="16.5" thickBot="1">
      <c r="A3" s="301" t="s">
        <v>105</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row>
    <row r="4" spans="1:30" ht="15.75">
      <c r="E4" s="9"/>
      <c r="F4" s="9"/>
      <c r="G4" s="9"/>
      <c r="H4" s="10"/>
      <c r="I4" s="303" t="s">
        <v>53</v>
      </c>
      <c r="J4" s="304"/>
      <c r="K4" s="304"/>
      <c r="L4" s="304"/>
      <c r="M4" s="304"/>
      <c r="N4" s="304"/>
      <c r="O4" s="304"/>
      <c r="P4" s="304"/>
      <c r="Q4" s="304"/>
      <c r="R4" s="304"/>
      <c r="S4" s="305"/>
      <c r="T4" s="303" t="s">
        <v>54</v>
      </c>
      <c r="U4" s="304"/>
      <c r="V4" s="304"/>
      <c r="W4" s="304"/>
      <c r="X4" s="304"/>
      <c r="Y4" s="304"/>
      <c r="Z4" s="304"/>
      <c r="AA4" s="304"/>
      <c r="AB4" s="304"/>
      <c r="AC4" s="304"/>
      <c r="AD4" s="305"/>
    </row>
    <row r="5" spans="1:30" ht="32.25" customHeight="1">
      <c r="A5" s="13" t="s">
        <v>55</v>
      </c>
      <c r="B5" s="299">
        <f>'計画書(公共)'!Z16</f>
        <v>0</v>
      </c>
      <c r="C5" s="299"/>
      <c r="D5" s="299"/>
      <c r="E5" s="299"/>
      <c r="F5" s="11"/>
      <c r="G5" s="11"/>
      <c r="H5" s="12"/>
      <c r="I5" s="310" t="s">
        <v>56</v>
      </c>
      <c r="J5" s="278"/>
      <c r="K5" s="311"/>
      <c r="L5" s="312"/>
      <c r="M5" s="313"/>
      <c r="N5" s="308" t="s">
        <v>57</v>
      </c>
      <c r="O5" s="309"/>
      <c r="P5" s="100"/>
      <c r="Q5" s="275" t="s">
        <v>59</v>
      </c>
      <c r="R5" s="276"/>
      <c r="S5" s="101"/>
      <c r="T5" s="310" t="s">
        <v>56</v>
      </c>
      <c r="U5" s="278"/>
      <c r="V5" s="279">
        <f>K5</f>
        <v>0</v>
      </c>
      <c r="W5" s="280"/>
      <c r="X5" s="281"/>
      <c r="Y5" s="308" t="s">
        <v>57</v>
      </c>
      <c r="Z5" s="309"/>
      <c r="AA5" s="80">
        <f>P5</f>
        <v>0</v>
      </c>
      <c r="AB5" s="275" t="s">
        <v>59</v>
      </c>
      <c r="AC5" s="276"/>
      <c r="AD5" s="79">
        <f>S5</f>
        <v>0</v>
      </c>
    </row>
    <row r="6" spans="1:30" ht="31.5" customHeight="1" thickBot="1">
      <c r="A6" s="13" t="s">
        <v>61</v>
      </c>
      <c r="B6" s="285">
        <f>'計画書(公共)'!O16</f>
        <v>0</v>
      </c>
      <c r="C6" s="285"/>
      <c r="D6" s="285"/>
      <c r="E6" s="285"/>
      <c r="I6" s="294" t="s">
        <v>62</v>
      </c>
      <c r="J6" s="287"/>
      <c r="K6" s="287"/>
      <c r="L6" s="269" t="s">
        <v>63</v>
      </c>
      <c r="M6" s="270"/>
      <c r="N6" s="286" t="s">
        <v>64</v>
      </c>
      <c r="O6" s="287"/>
      <c r="P6" s="295" t="s">
        <v>65</v>
      </c>
      <c r="Q6" s="295"/>
      <c r="R6" s="296" t="s">
        <v>66</v>
      </c>
      <c r="S6" s="297"/>
      <c r="T6" s="294" t="str">
        <f>I6</f>
        <v>鉄道賃</v>
      </c>
      <c r="U6" s="287"/>
      <c r="V6" s="287"/>
      <c r="W6" s="269" t="str">
        <f>L6</f>
        <v>航空賃</v>
      </c>
      <c r="X6" s="270"/>
      <c r="Y6" s="286" t="s">
        <v>64</v>
      </c>
      <c r="Z6" s="287"/>
      <c r="AA6" s="288" t="str">
        <f>P6</f>
        <v>宿泊費</v>
      </c>
      <c r="AB6" s="289"/>
      <c r="AC6" s="288" t="str">
        <f>R6</f>
        <v>宿泊手当</v>
      </c>
      <c r="AD6" s="290"/>
    </row>
    <row r="7" spans="1:30" ht="31.5">
      <c r="A7" s="14" t="s">
        <v>67</v>
      </c>
      <c r="B7" s="15" t="s">
        <v>68</v>
      </c>
      <c r="C7" s="16" t="s">
        <v>69</v>
      </c>
      <c r="D7" s="17" t="s">
        <v>70</v>
      </c>
      <c r="E7" s="18" t="s">
        <v>71</v>
      </c>
      <c r="F7" s="19" t="s">
        <v>72</v>
      </c>
      <c r="G7" s="18" t="s">
        <v>73</v>
      </c>
      <c r="H7" s="20" t="s">
        <v>74</v>
      </c>
      <c r="I7" s="21" t="s">
        <v>75</v>
      </c>
      <c r="J7" s="22" t="s">
        <v>76</v>
      </c>
      <c r="K7" s="23" t="s">
        <v>77</v>
      </c>
      <c r="L7" s="24" t="s">
        <v>75</v>
      </c>
      <c r="M7" s="22" t="s">
        <v>76</v>
      </c>
      <c r="N7" s="22" t="s">
        <v>75</v>
      </c>
      <c r="O7" s="25" t="s">
        <v>76</v>
      </c>
      <c r="P7" s="25" t="s">
        <v>78</v>
      </c>
      <c r="Q7" s="25" t="s">
        <v>79</v>
      </c>
      <c r="R7" s="25" t="s">
        <v>78</v>
      </c>
      <c r="S7" s="26" t="s">
        <v>80</v>
      </c>
      <c r="T7" s="21" t="str">
        <f>I7</f>
        <v>路程</v>
      </c>
      <c r="U7" s="22" t="str">
        <f>J7</f>
        <v>運賃</v>
      </c>
      <c r="V7" s="23" t="str">
        <f>K7</f>
        <v>急行
料金</v>
      </c>
      <c r="W7" s="24" t="str">
        <f>L7</f>
        <v>路程</v>
      </c>
      <c r="X7" s="22" t="str">
        <f>M7</f>
        <v>運賃</v>
      </c>
      <c r="Y7" s="22" t="str">
        <f>N7</f>
        <v>路程</v>
      </c>
      <c r="Z7" s="22" t="str">
        <f>O7</f>
        <v>運賃</v>
      </c>
      <c r="AA7" s="22" t="str">
        <f>P7</f>
        <v>夜数</v>
      </c>
      <c r="AB7" s="22" t="s">
        <v>81</v>
      </c>
      <c r="AC7" s="22" t="str">
        <f>R7</f>
        <v>夜数</v>
      </c>
      <c r="AD7" s="27" t="str">
        <f>S7</f>
        <v>定額</v>
      </c>
    </row>
    <row r="8" spans="1:30" ht="15.75">
      <c r="A8" s="28"/>
      <c r="B8" s="29"/>
      <c r="C8" s="30"/>
      <c r="D8" s="31"/>
      <c r="E8" s="32"/>
      <c r="F8" s="33"/>
      <c r="G8" s="32"/>
      <c r="H8" s="34"/>
      <c r="I8" s="35" t="s">
        <v>82</v>
      </c>
      <c r="J8" s="36" t="s">
        <v>83</v>
      </c>
      <c r="K8" s="37" t="s">
        <v>83</v>
      </c>
      <c r="L8" s="38" t="s">
        <v>82</v>
      </c>
      <c r="M8" s="36" t="s">
        <v>83</v>
      </c>
      <c r="N8" s="36" t="s">
        <v>82</v>
      </c>
      <c r="O8" s="39" t="s">
        <v>83</v>
      </c>
      <c r="P8" s="40" t="s">
        <v>84</v>
      </c>
      <c r="Q8" s="40" t="s">
        <v>83</v>
      </c>
      <c r="R8" s="40" t="s">
        <v>84</v>
      </c>
      <c r="S8" s="41" t="s">
        <v>83</v>
      </c>
      <c r="T8" s="35" t="s">
        <v>82</v>
      </c>
      <c r="U8" s="36" t="s">
        <v>83</v>
      </c>
      <c r="V8" s="37" t="s">
        <v>83</v>
      </c>
      <c r="W8" s="38" t="s">
        <v>82</v>
      </c>
      <c r="X8" s="36" t="s">
        <v>83</v>
      </c>
      <c r="Y8" s="36" t="s">
        <v>82</v>
      </c>
      <c r="Z8" s="39" t="s">
        <v>83</v>
      </c>
      <c r="AA8" s="40" t="s">
        <v>84</v>
      </c>
      <c r="AB8" s="40" t="s">
        <v>83</v>
      </c>
      <c r="AC8" s="40" t="s">
        <v>84</v>
      </c>
      <c r="AD8" s="41" t="s">
        <v>83</v>
      </c>
    </row>
    <row r="9" spans="1:30" ht="22.5" customHeight="1">
      <c r="A9" s="106"/>
      <c r="B9" s="107"/>
      <c r="C9" s="47" t="s">
        <v>69</v>
      </c>
      <c r="D9" s="102"/>
      <c r="E9" s="103"/>
      <c r="F9" s="103"/>
      <c r="G9" s="103"/>
      <c r="H9" s="104"/>
      <c r="I9" s="92"/>
      <c r="J9" s="93"/>
      <c r="K9" s="93"/>
      <c r="L9" s="93"/>
      <c r="M9" s="93"/>
      <c r="N9" s="94"/>
      <c r="O9" s="95"/>
      <c r="P9" s="81" t="str">
        <f>IF(H9="","",1)</f>
        <v/>
      </c>
      <c r="Q9" s="93"/>
      <c r="R9" s="81" t="str">
        <f>P9</f>
        <v/>
      </c>
      <c r="S9" s="82"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83">
        <f t="shared" ref="T9:AA9" si="0">I9</f>
        <v>0</v>
      </c>
      <c r="U9" s="81">
        <f t="shared" si="0"/>
        <v>0</v>
      </c>
      <c r="V9" s="81">
        <f t="shared" si="0"/>
        <v>0</v>
      </c>
      <c r="W9" s="81">
        <f t="shared" si="0"/>
        <v>0</v>
      </c>
      <c r="X9" s="81">
        <f t="shared" si="0"/>
        <v>0</v>
      </c>
      <c r="Y9" s="84">
        <f t="shared" si="0"/>
        <v>0</v>
      </c>
      <c r="Z9" s="81">
        <f t="shared" si="0"/>
        <v>0</v>
      </c>
      <c r="AA9" s="81" t="str">
        <f t="shared" si="0"/>
        <v/>
      </c>
      <c r="AB9" s="81"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81" t="str">
        <f>R9</f>
        <v/>
      </c>
      <c r="AD9" s="82"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106"/>
      <c r="B10" s="108"/>
      <c r="C10" s="53" t="s">
        <v>69</v>
      </c>
      <c r="D10" s="105"/>
      <c r="E10" s="99"/>
      <c r="F10" s="99"/>
      <c r="G10" s="99"/>
      <c r="H10" s="104"/>
      <c r="I10" s="96"/>
      <c r="J10" s="97"/>
      <c r="K10" s="97"/>
      <c r="L10" s="97"/>
      <c r="M10" s="97"/>
      <c r="N10" s="98"/>
      <c r="O10" s="97"/>
      <c r="P10" s="81" t="str">
        <f t="shared" ref="P10:P33" si="1">IF(H10="","",1)</f>
        <v/>
      </c>
      <c r="Q10" s="97"/>
      <c r="R10" s="81" t="str">
        <f t="shared" ref="R10:R33" si="2">P10</f>
        <v/>
      </c>
      <c r="S10" s="82"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85">
        <f t="shared" ref="T10:T33" si="3">I10</f>
        <v>0</v>
      </c>
      <c r="U10" s="86">
        <f t="shared" ref="U10:U33" si="4">J10</f>
        <v>0</v>
      </c>
      <c r="V10" s="86">
        <f t="shared" ref="V10:V33" si="5">K10</f>
        <v>0</v>
      </c>
      <c r="W10" s="81">
        <f t="shared" ref="W10:W33" si="6">L10</f>
        <v>0</v>
      </c>
      <c r="X10" s="81">
        <f t="shared" ref="X10:X33" si="7">M10</f>
        <v>0</v>
      </c>
      <c r="Y10" s="87">
        <f t="shared" ref="Y10:Y30" si="8">N10</f>
        <v>0</v>
      </c>
      <c r="Z10" s="86">
        <f t="shared" ref="Z10:Z32" si="9">O10</f>
        <v>0</v>
      </c>
      <c r="AA10" s="86" t="str">
        <f t="shared" ref="AA10:AA30" si="10">P10</f>
        <v/>
      </c>
      <c r="AB10" s="81"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81" t="str">
        <f t="shared" ref="AC10:AC32" si="11">R10</f>
        <v/>
      </c>
      <c r="AD10" s="82"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106"/>
      <c r="B11" s="108"/>
      <c r="C11" s="53" t="s">
        <v>69</v>
      </c>
      <c r="D11" s="105"/>
      <c r="E11" s="99"/>
      <c r="F11" s="99"/>
      <c r="G11" s="99"/>
      <c r="H11" s="104"/>
      <c r="I11" s="96"/>
      <c r="J11" s="97"/>
      <c r="K11" s="97"/>
      <c r="L11" s="97"/>
      <c r="M11" s="97"/>
      <c r="N11" s="98"/>
      <c r="O11" s="97"/>
      <c r="P11" s="81" t="str">
        <f t="shared" si="1"/>
        <v/>
      </c>
      <c r="Q11" s="97"/>
      <c r="R11" s="81" t="str">
        <f t="shared" si="2"/>
        <v/>
      </c>
      <c r="S11" s="82"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85">
        <f t="shared" si="3"/>
        <v>0</v>
      </c>
      <c r="U11" s="86">
        <f t="shared" si="4"/>
        <v>0</v>
      </c>
      <c r="V11" s="86">
        <f t="shared" si="5"/>
        <v>0</v>
      </c>
      <c r="W11" s="81">
        <f t="shared" si="6"/>
        <v>0</v>
      </c>
      <c r="X11" s="81">
        <f t="shared" si="7"/>
        <v>0</v>
      </c>
      <c r="Y11" s="87">
        <f t="shared" si="8"/>
        <v>0</v>
      </c>
      <c r="Z11" s="86">
        <f t="shared" si="9"/>
        <v>0</v>
      </c>
      <c r="AA11" s="86" t="str">
        <f t="shared" si="10"/>
        <v/>
      </c>
      <c r="AB11" s="81"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81" t="str">
        <f t="shared" si="11"/>
        <v/>
      </c>
      <c r="AD11" s="82"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106"/>
      <c r="B12" s="108"/>
      <c r="C12" s="53" t="s">
        <v>69</v>
      </c>
      <c r="D12" s="105"/>
      <c r="E12" s="99"/>
      <c r="F12" s="99"/>
      <c r="G12" s="99"/>
      <c r="H12" s="104"/>
      <c r="I12" s="96"/>
      <c r="J12" s="97"/>
      <c r="K12" s="97"/>
      <c r="L12" s="97"/>
      <c r="M12" s="97"/>
      <c r="N12" s="98"/>
      <c r="O12" s="97"/>
      <c r="P12" s="81" t="str">
        <f t="shared" si="1"/>
        <v/>
      </c>
      <c r="Q12" s="97"/>
      <c r="R12" s="81" t="str">
        <f t="shared" si="2"/>
        <v/>
      </c>
      <c r="S12" s="82"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85">
        <f t="shared" si="3"/>
        <v>0</v>
      </c>
      <c r="U12" s="86">
        <f t="shared" si="4"/>
        <v>0</v>
      </c>
      <c r="V12" s="86">
        <f t="shared" si="5"/>
        <v>0</v>
      </c>
      <c r="W12" s="81">
        <f t="shared" si="6"/>
        <v>0</v>
      </c>
      <c r="X12" s="81">
        <f t="shared" si="7"/>
        <v>0</v>
      </c>
      <c r="Y12" s="87">
        <f t="shared" si="8"/>
        <v>0</v>
      </c>
      <c r="Z12" s="86">
        <f t="shared" si="9"/>
        <v>0</v>
      </c>
      <c r="AA12" s="86" t="str">
        <f t="shared" si="10"/>
        <v/>
      </c>
      <c r="AB12" s="81"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81" t="str">
        <f t="shared" si="11"/>
        <v/>
      </c>
      <c r="AD12" s="82"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106"/>
      <c r="B13" s="108"/>
      <c r="C13" s="53" t="s">
        <v>69</v>
      </c>
      <c r="D13" s="105"/>
      <c r="E13" s="99"/>
      <c r="F13" s="99"/>
      <c r="G13" s="99"/>
      <c r="H13" s="104"/>
      <c r="I13" s="96"/>
      <c r="J13" s="97"/>
      <c r="K13" s="97"/>
      <c r="L13" s="97"/>
      <c r="M13" s="97"/>
      <c r="N13" s="98"/>
      <c r="O13" s="97"/>
      <c r="P13" s="81" t="str">
        <f t="shared" si="1"/>
        <v/>
      </c>
      <c r="Q13" s="97"/>
      <c r="R13" s="81" t="str">
        <f t="shared" si="2"/>
        <v/>
      </c>
      <c r="S13" s="82"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85">
        <f t="shared" si="3"/>
        <v>0</v>
      </c>
      <c r="U13" s="86">
        <f t="shared" si="4"/>
        <v>0</v>
      </c>
      <c r="V13" s="86">
        <f t="shared" si="5"/>
        <v>0</v>
      </c>
      <c r="W13" s="81">
        <f t="shared" si="6"/>
        <v>0</v>
      </c>
      <c r="X13" s="81">
        <f t="shared" si="7"/>
        <v>0</v>
      </c>
      <c r="Y13" s="87">
        <f t="shared" si="8"/>
        <v>0</v>
      </c>
      <c r="Z13" s="86">
        <f t="shared" si="9"/>
        <v>0</v>
      </c>
      <c r="AA13" s="86" t="str">
        <f t="shared" si="10"/>
        <v/>
      </c>
      <c r="AB13" s="81"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81" t="str">
        <f t="shared" si="11"/>
        <v/>
      </c>
      <c r="AD13" s="82"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106"/>
      <c r="B14" s="108"/>
      <c r="C14" s="53" t="s">
        <v>69</v>
      </c>
      <c r="D14" s="105"/>
      <c r="E14" s="99"/>
      <c r="F14" s="99"/>
      <c r="G14" s="99"/>
      <c r="H14" s="104"/>
      <c r="I14" s="96"/>
      <c r="J14" s="97"/>
      <c r="K14" s="97"/>
      <c r="L14" s="97"/>
      <c r="M14" s="97"/>
      <c r="N14" s="98"/>
      <c r="O14" s="97"/>
      <c r="P14" s="81" t="str">
        <f t="shared" si="1"/>
        <v/>
      </c>
      <c r="Q14" s="97"/>
      <c r="R14" s="81" t="str">
        <f t="shared" si="2"/>
        <v/>
      </c>
      <c r="S14" s="82"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85">
        <f t="shared" si="3"/>
        <v>0</v>
      </c>
      <c r="U14" s="86">
        <f t="shared" si="4"/>
        <v>0</v>
      </c>
      <c r="V14" s="86">
        <f t="shared" si="5"/>
        <v>0</v>
      </c>
      <c r="W14" s="81">
        <f t="shared" si="6"/>
        <v>0</v>
      </c>
      <c r="X14" s="81">
        <f t="shared" si="7"/>
        <v>0</v>
      </c>
      <c r="Y14" s="87">
        <f t="shared" si="8"/>
        <v>0</v>
      </c>
      <c r="Z14" s="86">
        <f t="shared" si="9"/>
        <v>0</v>
      </c>
      <c r="AA14" s="86" t="str">
        <f t="shared" si="10"/>
        <v/>
      </c>
      <c r="AB14" s="81"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81" t="str">
        <f t="shared" si="11"/>
        <v/>
      </c>
      <c r="AD14" s="82"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106"/>
      <c r="B15" s="108"/>
      <c r="C15" s="53" t="s">
        <v>69</v>
      </c>
      <c r="D15" s="105"/>
      <c r="E15" s="99"/>
      <c r="F15" s="99"/>
      <c r="G15" s="99"/>
      <c r="H15" s="104"/>
      <c r="I15" s="96"/>
      <c r="J15" s="97"/>
      <c r="K15" s="97"/>
      <c r="L15" s="97"/>
      <c r="M15" s="97"/>
      <c r="N15" s="98"/>
      <c r="O15" s="97"/>
      <c r="P15" s="81" t="str">
        <f t="shared" si="1"/>
        <v/>
      </c>
      <c r="Q15" s="97"/>
      <c r="R15" s="81" t="str">
        <f t="shared" si="2"/>
        <v/>
      </c>
      <c r="S15" s="82"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85">
        <f t="shared" si="3"/>
        <v>0</v>
      </c>
      <c r="U15" s="86">
        <f t="shared" si="4"/>
        <v>0</v>
      </c>
      <c r="V15" s="86">
        <f t="shared" si="5"/>
        <v>0</v>
      </c>
      <c r="W15" s="81">
        <f t="shared" si="6"/>
        <v>0</v>
      </c>
      <c r="X15" s="81">
        <f t="shared" si="7"/>
        <v>0</v>
      </c>
      <c r="Y15" s="87">
        <f t="shared" si="8"/>
        <v>0</v>
      </c>
      <c r="Z15" s="86">
        <f t="shared" si="9"/>
        <v>0</v>
      </c>
      <c r="AA15" s="86" t="str">
        <f t="shared" si="10"/>
        <v/>
      </c>
      <c r="AB15" s="81"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81" t="str">
        <f t="shared" si="11"/>
        <v/>
      </c>
      <c r="AD15" s="82"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106"/>
      <c r="B16" s="108"/>
      <c r="C16" s="53" t="s">
        <v>69</v>
      </c>
      <c r="D16" s="105"/>
      <c r="E16" s="99"/>
      <c r="F16" s="99"/>
      <c r="G16" s="99"/>
      <c r="H16" s="104"/>
      <c r="I16" s="96"/>
      <c r="J16" s="97"/>
      <c r="K16" s="97"/>
      <c r="L16" s="97"/>
      <c r="M16" s="97"/>
      <c r="N16" s="98"/>
      <c r="O16" s="97"/>
      <c r="P16" s="81" t="str">
        <f t="shared" si="1"/>
        <v/>
      </c>
      <c r="Q16" s="97"/>
      <c r="R16" s="81" t="str">
        <f t="shared" si="2"/>
        <v/>
      </c>
      <c r="S16" s="82"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85">
        <f t="shared" si="3"/>
        <v>0</v>
      </c>
      <c r="U16" s="86">
        <f t="shared" si="4"/>
        <v>0</v>
      </c>
      <c r="V16" s="86">
        <f t="shared" si="5"/>
        <v>0</v>
      </c>
      <c r="W16" s="81">
        <f t="shared" si="6"/>
        <v>0</v>
      </c>
      <c r="X16" s="81">
        <f t="shared" si="7"/>
        <v>0</v>
      </c>
      <c r="Y16" s="87">
        <f t="shared" si="8"/>
        <v>0</v>
      </c>
      <c r="Z16" s="86">
        <f t="shared" si="9"/>
        <v>0</v>
      </c>
      <c r="AA16" s="86" t="str">
        <f t="shared" si="10"/>
        <v/>
      </c>
      <c r="AB16" s="81"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81" t="str">
        <f t="shared" si="11"/>
        <v/>
      </c>
      <c r="AD16" s="82"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106"/>
      <c r="B17" s="108"/>
      <c r="C17" s="53" t="s">
        <v>69</v>
      </c>
      <c r="D17" s="105"/>
      <c r="E17" s="99"/>
      <c r="F17" s="99"/>
      <c r="G17" s="99"/>
      <c r="H17" s="104"/>
      <c r="I17" s="96"/>
      <c r="J17" s="97"/>
      <c r="K17" s="97"/>
      <c r="L17" s="97"/>
      <c r="M17" s="97"/>
      <c r="N17" s="98"/>
      <c r="O17" s="97"/>
      <c r="P17" s="81" t="str">
        <f t="shared" si="1"/>
        <v/>
      </c>
      <c r="Q17" s="97"/>
      <c r="R17" s="81" t="str">
        <f t="shared" si="2"/>
        <v/>
      </c>
      <c r="S17" s="82"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85">
        <f t="shared" si="3"/>
        <v>0</v>
      </c>
      <c r="U17" s="86">
        <f t="shared" si="4"/>
        <v>0</v>
      </c>
      <c r="V17" s="86">
        <f t="shared" si="5"/>
        <v>0</v>
      </c>
      <c r="W17" s="81">
        <f t="shared" si="6"/>
        <v>0</v>
      </c>
      <c r="X17" s="81">
        <f t="shared" si="7"/>
        <v>0</v>
      </c>
      <c r="Y17" s="87">
        <f t="shared" si="8"/>
        <v>0</v>
      </c>
      <c r="Z17" s="86">
        <f t="shared" si="9"/>
        <v>0</v>
      </c>
      <c r="AA17" s="86" t="str">
        <f t="shared" si="10"/>
        <v/>
      </c>
      <c r="AB17" s="81"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81" t="str">
        <f t="shared" si="11"/>
        <v/>
      </c>
      <c r="AD17" s="82"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106"/>
      <c r="B18" s="108"/>
      <c r="C18" s="53" t="s">
        <v>69</v>
      </c>
      <c r="D18" s="105"/>
      <c r="E18" s="99"/>
      <c r="F18" s="99"/>
      <c r="G18" s="99"/>
      <c r="H18" s="104"/>
      <c r="I18" s="96"/>
      <c r="J18" s="97"/>
      <c r="K18" s="97"/>
      <c r="L18" s="97"/>
      <c r="M18" s="97"/>
      <c r="N18" s="98"/>
      <c r="O18" s="97"/>
      <c r="P18" s="81" t="str">
        <f t="shared" si="1"/>
        <v/>
      </c>
      <c r="Q18" s="97"/>
      <c r="R18" s="81" t="str">
        <f t="shared" si="2"/>
        <v/>
      </c>
      <c r="S18" s="82"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85">
        <f t="shared" si="3"/>
        <v>0</v>
      </c>
      <c r="U18" s="86">
        <f t="shared" si="4"/>
        <v>0</v>
      </c>
      <c r="V18" s="86">
        <f t="shared" si="5"/>
        <v>0</v>
      </c>
      <c r="W18" s="81">
        <f t="shared" si="6"/>
        <v>0</v>
      </c>
      <c r="X18" s="81">
        <f t="shared" si="7"/>
        <v>0</v>
      </c>
      <c r="Y18" s="87">
        <f t="shared" si="8"/>
        <v>0</v>
      </c>
      <c r="Z18" s="86">
        <f t="shared" si="9"/>
        <v>0</v>
      </c>
      <c r="AA18" s="86" t="str">
        <f t="shared" si="10"/>
        <v/>
      </c>
      <c r="AB18" s="81"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81" t="str">
        <f t="shared" si="11"/>
        <v/>
      </c>
      <c r="AD18" s="82"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106"/>
      <c r="B19" s="108"/>
      <c r="C19" s="53" t="s">
        <v>69</v>
      </c>
      <c r="D19" s="105"/>
      <c r="E19" s="99"/>
      <c r="F19" s="99"/>
      <c r="G19" s="99"/>
      <c r="H19" s="104"/>
      <c r="I19" s="96"/>
      <c r="J19" s="97"/>
      <c r="K19" s="97"/>
      <c r="L19" s="97"/>
      <c r="M19" s="97"/>
      <c r="N19" s="98"/>
      <c r="O19" s="97"/>
      <c r="P19" s="81" t="str">
        <f t="shared" si="1"/>
        <v/>
      </c>
      <c r="Q19" s="97"/>
      <c r="R19" s="81" t="str">
        <f t="shared" si="2"/>
        <v/>
      </c>
      <c r="S19" s="82"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85">
        <f t="shared" si="3"/>
        <v>0</v>
      </c>
      <c r="U19" s="86">
        <f t="shared" si="4"/>
        <v>0</v>
      </c>
      <c r="V19" s="86">
        <f t="shared" si="5"/>
        <v>0</v>
      </c>
      <c r="W19" s="81">
        <f t="shared" si="6"/>
        <v>0</v>
      </c>
      <c r="X19" s="81">
        <f t="shared" si="7"/>
        <v>0</v>
      </c>
      <c r="Y19" s="87">
        <f t="shared" si="8"/>
        <v>0</v>
      </c>
      <c r="Z19" s="86">
        <f t="shared" si="9"/>
        <v>0</v>
      </c>
      <c r="AA19" s="86" t="str">
        <f t="shared" si="10"/>
        <v/>
      </c>
      <c r="AB19" s="81"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81" t="str">
        <f t="shared" si="11"/>
        <v/>
      </c>
      <c r="AD19" s="82"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106"/>
      <c r="B20" s="108"/>
      <c r="C20" s="53" t="s">
        <v>69</v>
      </c>
      <c r="D20" s="105"/>
      <c r="E20" s="99"/>
      <c r="F20" s="99"/>
      <c r="G20" s="99"/>
      <c r="H20" s="104"/>
      <c r="I20" s="96"/>
      <c r="J20" s="97"/>
      <c r="K20" s="97"/>
      <c r="L20" s="97"/>
      <c r="M20" s="97"/>
      <c r="N20" s="98"/>
      <c r="O20" s="97"/>
      <c r="P20" s="81" t="str">
        <f t="shared" si="1"/>
        <v/>
      </c>
      <c r="Q20" s="97"/>
      <c r="R20" s="81" t="str">
        <f t="shared" si="2"/>
        <v/>
      </c>
      <c r="S20" s="82"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85">
        <f t="shared" ref="T20:T29" si="12">I20</f>
        <v>0</v>
      </c>
      <c r="U20" s="86">
        <f t="shared" ref="U20:U29" si="13">J20</f>
        <v>0</v>
      </c>
      <c r="V20" s="86">
        <f t="shared" ref="V20:V29" si="14">K20</f>
        <v>0</v>
      </c>
      <c r="W20" s="81">
        <f t="shared" ref="W20:W29" si="15">L20</f>
        <v>0</v>
      </c>
      <c r="X20" s="81">
        <f t="shared" ref="X20:X29" si="16">M20</f>
        <v>0</v>
      </c>
      <c r="Y20" s="87">
        <f t="shared" ref="Y20:Y29" si="17">N20</f>
        <v>0</v>
      </c>
      <c r="Z20" s="86">
        <f t="shared" ref="Z20:Z29" si="18">O20</f>
        <v>0</v>
      </c>
      <c r="AA20" s="86" t="str">
        <f t="shared" ref="AA20:AA29" si="19">P20</f>
        <v/>
      </c>
      <c r="AB20" s="81"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81" t="str">
        <f t="shared" si="11"/>
        <v/>
      </c>
      <c r="AD20" s="82"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106"/>
      <c r="B21" s="108"/>
      <c r="C21" s="53" t="s">
        <v>69</v>
      </c>
      <c r="D21" s="105"/>
      <c r="E21" s="99"/>
      <c r="F21" s="99"/>
      <c r="G21" s="99"/>
      <c r="H21" s="104"/>
      <c r="I21" s="96"/>
      <c r="J21" s="97"/>
      <c r="K21" s="97"/>
      <c r="L21" s="97"/>
      <c r="M21" s="97"/>
      <c r="N21" s="98"/>
      <c r="O21" s="97"/>
      <c r="P21" s="81" t="str">
        <f t="shared" si="1"/>
        <v/>
      </c>
      <c r="Q21" s="97"/>
      <c r="R21" s="81" t="str">
        <f t="shared" si="2"/>
        <v/>
      </c>
      <c r="S21" s="82"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85">
        <f t="shared" si="12"/>
        <v>0</v>
      </c>
      <c r="U21" s="86">
        <f t="shared" si="13"/>
        <v>0</v>
      </c>
      <c r="V21" s="86">
        <f t="shared" si="14"/>
        <v>0</v>
      </c>
      <c r="W21" s="81">
        <f t="shared" si="15"/>
        <v>0</v>
      </c>
      <c r="X21" s="81">
        <f t="shared" si="16"/>
        <v>0</v>
      </c>
      <c r="Y21" s="87">
        <f t="shared" si="17"/>
        <v>0</v>
      </c>
      <c r="Z21" s="86">
        <f t="shared" si="18"/>
        <v>0</v>
      </c>
      <c r="AA21" s="86" t="str">
        <f t="shared" si="19"/>
        <v/>
      </c>
      <c r="AB21" s="81"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81" t="str">
        <f t="shared" si="11"/>
        <v/>
      </c>
      <c r="AD21" s="82"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106"/>
      <c r="B22" s="108"/>
      <c r="C22" s="53" t="s">
        <v>69</v>
      </c>
      <c r="D22" s="105"/>
      <c r="E22" s="99"/>
      <c r="F22" s="99"/>
      <c r="G22" s="99"/>
      <c r="H22" s="104"/>
      <c r="I22" s="96"/>
      <c r="J22" s="97"/>
      <c r="K22" s="97"/>
      <c r="L22" s="97"/>
      <c r="M22" s="97"/>
      <c r="N22" s="98"/>
      <c r="O22" s="97"/>
      <c r="P22" s="81" t="str">
        <f t="shared" si="1"/>
        <v/>
      </c>
      <c r="Q22" s="97"/>
      <c r="R22" s="81" t="str">
        <f t="shared" si="2"/>
        <v/>
      </c>
      <c r="S22" s="82"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85">
        <f t="shared" si="12"/>
        <v>0</v>
      </c>
      <c r="U22" s="86">
        <f t="shared" si="13"/>
        <v>0</v>
      </c>
      <c r="V22" s="86">
        <f t="shared" si="14"/>
        <v>0</v>
      </c>
      <c r="W22" s="81">
        <f t="shared" si="15"/>
        <v>0</v>
      </c>
      <c r="X22" s="81">
        <f t="shared" si="16"/>
        <v>0</v>
      </c>
      <c r="Y22" s="87">
        <f t="shared" si="17"/>
        <v>0</v>
      </c>
      <c r="Z22" s="86">
        <f t="shared" si="18"/>
        <v>0</v>
      </c>
      <c r="AA22" s="86" t="str">
        <f t="shared" si="19"/>
        <v/>
      </c>
      <c r="AB22" s="81"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81" t="str">
        <f t="shared" si="11"/>
        <v/>
      </c>
      <c r="AD22" s="82"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106"/>
      <c r="B23" s="108"/>
      <c r="C23" s="53" t="s">
        <v>69</v>
      </c>
      <c r="D23" s="105"/>
      <c r="E23" s="99"/>
      <c r="F23" s="99"/>
      <c r="G23" s="99"/>
      <c r="H23" s="104"/>
      <c r="I23" s="96"/>
      <c r="J23" s="97"/>
      <c r="K23" s="97"/>
      <c r="L23" s="97"/>
      <c r="M23" s="97"/>
      <c r="N23" s="98"/>
      <c r="O23" s="97"/>
      <c r="P23" s="81" t="str">
        <f t="shared" si="1"/>
        <v/>
      </c>
      <c r="Q23" s="97"/>
      <c r="R23" s="81" t="str">
        <f t="shared" si="2"/>
        <v/>
      </c>
      <c r="S23" s="82"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85">
        <f t="shared" si="12"/>
        <v>0</v>
      </c>
      <c r="U23" s="86">
        <f t="shared" si="13"/>
        <v>0</v>
      </c>
      <c r="V23" s="86">
        <f t="shared" si="14"/>
        <v>0</v>
      </c>
      <c r="W23" s="81">
        <f t="shared" si="15"/>
        <v>0</v>
      </c>
      <c r="X23" s="81">
        <f t="shared" si="16"/>
        <v>0</v>
      </c>
      <c r="Y23" s="87">
        <f t="shared" si="17"/>
        <v>0</v>
      </c>
      <c r="Z23" s="86">
        <f>O23</f>
        <v>0</v>
      </c>
      <c r="AA23" s="86" t="str">
        <f t="shared" si="19"/>
        <v/>
      </c>
      <c r="AB23" s="81"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81" t="str">
        <f t="shared" si="11"/>
        <v/>
      </c>
      <c r="AD23" s="82"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106"/>
      <c r="B24" s="108"/>
      <c r="C24" s="53" t="s">
        <v>69</v>
      </c>
      <c r="D24" s="105"/>
      <c r="E24" s="99"/>
      <c r="F24" s="99"/>
      <c r="G24" s="99"/>
      <c r="H24" s="104"/>
      <c r="I24" s="96"/>
      <c r="J24" s="97"/>
      <c r="K24" s="97"/>
      <c r="L24" s="97"/>
      <c r="M24" s="97"/>
      <c r="N24" s="98"/>
      <c r="O24" s="97"/>
      <c r="P24" s="81" t="str">
        <f t="shared" si="1"/>
        <v/>
      </c>
      <c r="Q24" s="97"/>
      <c r="R24" s="81" t="str">
        <f t="shared" si="2"/>
        <v/>
      </c>
      <c r="S24" s="82"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85">
        <f t="shared" si="12"/>
        <v>0</v>
      </c>
      <c r="U24" s="86">
        <f t="shared" si="13"/>
        <v>0</v>
      </c>
      <c r="V24" s="86">
        <f t="shared" si="14"/>
        <v>0</v>
      </c>
      <c r="W24" s="81">
        <f t="shared" si="15"/>
        <v>0</v>
      </c>
      <c r="X24" s="81">
        <f t="shared" si="16"/>
        <v>0</v>
      </c>
      <c r="Y24" s="87">
        <f t="shared" si="17"/>
        <v>0</v>
      </c>
      <c r="Z24" s="86">
        <f>O24</f>
        <v>0</v>
      </c>
      <c r="AA24" s="86" t="str">
        <f t="shared" si="19"/>
        <v/>
      </c>
      <c r="AB24" s="81"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81" t="str">
        <f t="shared" si="11"/>
        <v/>
      </c>
      <c r="AD24" s="82"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106"/>
      <c r="B25" s="108"/>
      <c r="C25" s="53" t="s">
        <v>69</v>
      </c>
      <c r="D25" s="105"/>
      <c r="E25" s="99"/>
      <c r="F25" s="99"/>
      <c r="G25" s="99"/>
      <c r="H25" s="104"/>
      <c r="I25" s="96"/>
      <c r="J25" s="97"/>
      <c r="K25" s="97"/>
      <c r="L25" s="97"/>
      <c r="M25" s="97"/>
      <c r="N25" s="98"/>
      <c r="O25" s="97"/>
      <c r="P25" s="81" t="str">
        <f t="shared" si="1"/>
        <v/>
      </c>
      <c r="Q25" s="97"/>
      <c r="R25" s="81" t="str">
        <f t="shared" si="2"/>
        <v/>
      </c>
      <c r="S25" s="82"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85">
        <f t="shared" si="12"/>
        <v>0</v>
      </c>
      <c r="U25" s="86">
        <f t="shared" si="13"/>
        <v>0</v>
      </c>
      <c r="V25" s="86">
        <f t="shared" si="14"/>
        <v>0</v>
      </c>
      <c r="W25" s="81">
        <f t="shared" si="15"/>
        <v>0</v>
      </c>
      <c r="X25" s="81">
        <f t="shared" si="16"/>
        <v>0</v>
      </c>
      <c r="Y25" s="87">
        <f t="shared" si="17"/>
        <v>0</v>
      </c>
      <c r="Z25" s="86">
        <f t="shared" si="18"/>
        <v>0</v>
      </c>
      <c r="AA25" s="86" t="str">
        <f t="shared" si="19"/>
        <v/>
      </c>
      <c r="AB25" s="81"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81" t="str">
        <f t="shared" si="11"/>
        <v/>
      </c>
      <c r="AD25" s="82"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106"/>
      <c r="B26" s="108"/>
      <c r="C26" s="53" t="s">
        <v>69</v>
      </c>
      <c r="D26" s="105"/>
      <c r="E26" s="99"/>
      <c r="F26" s="99"/>
      <c r="G26" s="99"/>
      <c r="H26" s="104"/>
      <c r="I26" s="96"/>
      <c r="J26" s="97"/>
      <c r="K26" s="97"/>
      <c r="L26" s="97"/>
      <c r="M26" s="97"/>
      <c r="N26" s="98"/>
      <c r="O26" s="97"/>
      <c r="P26" s="81" t="str">
        <f t="shared" si="1"/>
        <v/>
      </c>
      <c r="Q26" s="97"/>
      <c r="R26" s="81" t="str">
        <f t="shared" si="2"/>
        <v/>
      </c>
      <c r="S26" s="82"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85">
        <f t="shared" si="12"/>
        <v>0</v>
      </c>
      <c r="U26" s="86">
        <f t="shared" si="13"/>
        <v>0</v>
      </c>
      <c r="V26" s="86">
        <f t="shared" si="14"/>
        <v>0</v>
      </c>
      <c r="W26" s="81">
        <f t="shared" si="15"/>
        <v>0</v>
      </c>
      <c r="X26" s="81">
        <f t="shared" si="16"/>
        <v>0</v>
      </c>
      <c r="Y26" s="87">
        <f t="shared" si="17"/>
        <v>0</v>
      </c>
      <c r="Z26" s="86">
        <f t="shared" si="18"/>
        <v>0</v>
      </c>
      <c r="AA26" s="86" t="str">
        <f t="shared" si="19"/>
        <v/>
      </c>
      <c r="AB26" s="81"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81" t="str">
        <f t="shared" si="11"/>
        <v/>
      </c>
      <c r="AD26" s="82"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106"/>
      <c r="B27" s="108"/>
      <c r="C27" s="53" t="s">
        <v>69</v>
      </c>
      <c r="D27" s="105"/>
      <c r="E27" s="99"/>
      <c r="F27" s="99"/>
      <c r="G27" s="99"/>
      <c r="H27" s="104"/>
      <c r="I27" s="96"/>
      <c r="J27" s="97"/>
      <c r="K27" s="97"/>
      <c r="L27" s="97"/>
      <c r="M27" s="97"/>
      <c r="N27" s="98"/>
      <c r="O27" s="97"/>
      <c r="P27" s="81" t="str">
        <f t="shared" si="1"/>
        <v/>
      </c>
      <c r="Q27" s="97"/>
      <c r="R27" s="81" t="str">
        <f t="shared" si="2"/>
        <v/>
      </c>
      <c r="S27" s="82"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85">
        <f t="shared" si="12"/>
        <v>0</v>
      </c>
      <c r="U27" s="86">
        <f t="shared" si="13"/>
        <v>0</v>
      </c>
      <c r="V27" s="86">
        <f t="shared" si="14"/>
        <v>0</v>
      </c>
      <c r="W27" s="81">
        <f t="shared" si="15"/>
        <v>0</v>
      </c>
      <c r="X27" s="81">
        <f t="shared" si="16"/>
        <v>0</v>
      </c>
      <c r="Y27" s="87">
        <f t="shared" si="17"/>
        <v>0</v>
      </c>
      <c r="Z27" s="86">
        <f t="shared" si="18"/>
        <v>0</v>
      </c>
      <c r="AA27" s="86" t="str">
        <f t="shared" si="19"/>
        <v/>
      </c>
      <c r="AB27" s="81"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81" t="str">
        <f t="shared" si="11"/>
        <v/>
      </c>
      <c r="AD27" s="82"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106"/>
      <c r="B28" s="108"/>
      <c r="C28" s="53" t="s">
        <v>69</v>
      </c>
      <c r="D28" s="105"/>
      <c r="E28" s="99"/>
      <c r="F28" s="99"/>
      <c r="G28" s="99"/>
      <c r="H28" s="104"/>
      <c r="I28" s="96"/>
      <c r="J28" s="97"/>
      <c r="K28" s="97"/>
      <c r="L28" s="97"/>
      <c r="M28" s="97"/>
      <c r="N28" s="98"/>
      <c r="O28" s="97"/>
      <c r="P28" s="81" t="str">
        <f t="shared" si="1"/>
        <v/>
      </c>
      <c r="Q28" s="97"/>
      <c r="R28" s="81" t="str">
        <f t="shared" si="2"/>
        <v/>
      </c>
      <c r="S28" s="82"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85">
        <f t="shared" si="12"/>
        <v>0</v>
      </c>
      <c r="U28" s="86">
        <f t="shared" si="13"/>
        <v>0</v>
      </c>
      <c r="V28" s="86">
        <f t="shared" si="14"/>
        <v>0</v>
      </c>
      <c r="W28" s="81">
        <f t="shared" si="15"/>
        <v>0</v>
      </c>
      <c r="X28" s="81">
        <f t="shared" si="16"/>
        <v>0</v>
      </c>
      <c r="Y28" s="87">
        <f t="shared" si="17"/>
        <v>0</v>
      </c>
      <c r="Z28" s="86">
        <f t="shared" si="18"/>
        <v>0</v>
      </c>
      <c r="AA28" s="86" t="str">
        <f t="shared" si="19"/>
        <v/>
      </c>
      <c r="AB28" s="81"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81" t="str">
        <f t="shared" si="11"/>
        <v/>
      </c>
      <c r="AD28" s="82"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106"/>
      <c r="B29" s="108"/>
      <c r="C29" s="53" t="s">
        <v>69</v>
      </c>
      <c r="D29" s="105"/>
      <c r="E29" s="99"/>
      <c r="F29" s="99"/>
      <c r="G29" s="99"/>
      <c r="H29" s="104"/>
      <c r="I29" s="96"/>
      <c r="J29" s="97"/>
      <c r="K29" s="97"/>
      <c r="L29" s="97"/>
      <c r="M29" s="97"/>
      <c r="N29" s="98"/>
      <c r="O29" s="97"/>
      <c r="P29" s="81" t="str">
        <f t="shared" si="1"/>
        <v/>
      </c>
      <c r="Q29" s="97"/>
      <c r="R29" s="81" t="str">
        <f t="shared" si="2"/>
        <v/>
      </c>
      <c r="S29" s="82"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85">
        <f t="shared" si="12"/>
        <v>0</v>
      </c>
      <c r="U29" s="86">
        <f t="shared" si="13"/>
        <v>0</v>
      </c>
      <c r="V29" s="86">
        <f t="shared" si="14"/>
        <v>0</v>
      </c>
      <c r="W29" s="81">
        <f t="shared" si="15"/>
        <v>0</v>
      </c>
      <c r="X29" s="81">
        <f t="shared" si="16"/>
        <v>0</v>
      </c>
      <c r="Y29" s="87">
        <f t="shared" si="17"/>
        <v>0</v>
      </c>
      <c r="Z29" s="86">
        <f t="shared" si="18"/>
        <v>0</v>
      </c>
      <c r="AA29" s="86" t="str">
        <f t="shared" si="19"/>
        <v/>
      </c>
      <c r="AB29" s="81"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81" t="str">
        <f t="shared" si="11"/>
        <v/>
      </c>
      <c r="AD29" s="82"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106"/>
      <c r="B30" s="108"/>
      <c r="C30" s="53" t="s">
        <v>69</v>
      </c>
      <c r="D30" s="105"/>
      <c r="E30" s="99"/>
      <c r="F30" s="99"/>
      <c r="G30" s="99"/>
      <c r="H30" s="104"/>
      <c r="I30" s="96"/>
      <c r="J30" s="97"/>
      <c r="K30" s="97"/>
      <c r="L30" s="97"/>
      <c r="M30" s="97"/>
      <c r="N30" s="98"/>
      <c r="O30" s="97"/>
      <c r="P30" s="81" t="str">
        <f t="shared" si="1"/>
        <v/>
      </c>
      <c r="Q30" s="97"/>
      <c r="R30" s="81" t="str">
        <f t="shared" si="2"/>
        <v/>
      </c>
      <c r="S30" s="82"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85">
        <f t="shared" si="3"/>
        <v>0</v>
      </c>
      <c r="U30" s="86">
        <f t="shared" si="4"/>
        <v>0</v>
      </c>
      <c r="V30" s="86">
        <f t="shared" si="5"/>
        <v>0</v>
      </c>
      <c r="W30" s="81">
        <f t="shared" si="6"/>
        <v>0</v>
      </c>
      <c r="X30" s="81">
        <f t="shared" si="7"/>
        <v>0</v>
      </c>
      <c r="Y30" s="87">
        <f t="shared" si="8"/>
        <v>0</v>
      </c>
      <c r="Z30" s="86">
        <f t="shared" si="9"/>
        <v>0</v>
      </c>
      <c r="AA30" s="86" t="str">
        <f t="shared" si="10"/>
        <v/>
      </c>
      <c r="AB30" s="81"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81" t="str">
        <f t="shared" si="11"/>
        <v/>
      </c>
      <c r="AD30" s="82"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106"/>
      <c r="B31" s="108"/>
      <c r="C31" s="53" t="s">
        <v>69</v>
      </c>
      <c r="D31" s="105"/>
      <c r="E31" s="99"/>
      <c r="F31" s="99"/>
      <c r="G31" s="99"/>
      <c r="H31" s="104"/>
      <c r="I31" s="96"/>
      <c r="J31" s="97"/>
      <c r="K31" s="97"/>
      <c r="L31" s="97"/>
      <c r="M31" s="97"/>
      <c r="N31" s="98"/>
      <c r="O31" s="97"/>
      <c r="P31" s="81" t="str">
        <f t="shared" si="1"/>
        <v/>
      </c>
      <c r="Q31" s="97"/>
      <c r="R31" s="81" t="str">
        <f t="shared" si="2"/>
        <v/>
      </c>
      <c r="S31" s="82"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85">
        <f t="shared" si="3"/>
        <v>0</v>
      </c>
      <c r="U31" s="86">
        <f t="shared" si="4"/>
        <v>0</v>
      </c>
      <c r="V31" s="86">
        <f t="shared" si="5"/>
        <v>0</v>
      </c>
      <c r="W31" s="81">
        <f t="shared" si="6"/>
        <v>0</v>
      </c>
      <c r="X31" s="81">
        <f t="shared" si="7"/>
        <v>0</v>
      </c>
      <c r="Y31" s="87">
        <f>N31</f>
        <v>0</v>
      </c>
      <c r="Z31" s="86">
        <f t="shared" si="9"/>
        <v>0</v>
      </c>
      <c r="AA31" s="86" t="str">
        <f>P31</f>
        <v/>
      </c>
      <c r="AB31" s="81"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81" t="str">
        <f t="shared" si="11"/>
        <v/>
      </c>
      <c r="AD31" s="82"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106"/>
      <c r="B32" s="108"/>
      <c r="C32" s="53" t="s">
        <v>69</v>
      </c>
      <c r="D32" s="105"/>
      <c r="E32" s="99"/>
      <c r="F32" s="99"/>
      <c r="G32" s="99"/>
      <c r="H32" s="104"/>
      <c r="I32" s="96"/>
      <c r="J32" s="97"/>
      <c r="K32" s="97"/>
      <c r="L32" s="97"/>
      <c r="M32" s="97"/>
      <c r="N32" s="98"/>
      <c r="O32" s="97"/>
      <c r="P32" s="81" t="str">
        <f t="shared" si="1"/>
        <v/>
      </c>
      <c r="Q32" s="97"/>
      <c r="R32" s="81" t="str">
        <f t="shared" si="2"/>
        <v/>
      </c>
      <c r="S32" s="82"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85">
        <f t="shared" si="3"/>
        <v>0</v>
      </c>
      <c r="U32" s="86">
        <f t="shared" si="4"/>
        <v>0</v>
      </c>
      <c r="V32" s="86">
        <f t="shared" si="5"/>
        <v>0</v>
      </c>
      <c r="W32" s="81">
        <f t="shared" si="6"/>
        <v>0</v>
      </c>
      <c r="X32" s="81">
        <f t="shared" si="7"/>
        <v>0</v>
      </c>
      <c r="Y32" s="87">
        <f>N32</f>
        <v>0</v>
      </c>
      <c r="Z32" s="86">
        <f t="shared" si="9"/>
        <v>0</v>
      </c>
      <c r="AA32" s="86" t="str">
        <f>P32</f>
        <v/>
      </c>
      <c r="AB32" s="81"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81" t="str">
        <f t="shared" si="11"/>
        <v/>
      </c>
      <c r="AD32" s="82"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106"/>
      <c r="B33" s="108"/>
      <c r="C33" s="53" t="s">
        <v>69</v>
      </c>
      <c r="D33" s="105"/>
      <c r="E33" s="99"/>
      <c r="F33" s="99"/>
      <c r="G33" s="99"/>
      <c r="H33" s="104"/>
      <c r="I33" s="96"/>
      <c r="J33" s="97"/>
      <c r="K33" s="97"/>
      <c r="L33" s="97"/>
      <c r="M33" s="97"/>
      <c r="N33" s="98"/>
      <c r="O33" s="97"/>
      <c r="P33" s="81" t="str">
        <f t="shared" si="1"/>
        <v/>
      </c>
      <c r="Q33" s="97"/>
      <c r="R33" s="81" t="str">
        <f t="shared" si="2"/>
        <v/>
      </c>
      <c r="S33" s="82"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85">
        <f t="shared" si="3"/>
        <v>0</v>
      </c>
      <c r="U33" s="86">
        <f t="shared" si="4"/>
        <v>0</v>
      </c>
      <c r="V33" s="86">
        <f t="shared" si="5"/>
        <v>0</v>
      </c>
      <c r="W33" s="81">
        <f t="shared" si="6"/>
        <v>0</v>
      </c>
      <c r="X33" s="81">
        <f t="shared" si="7"/>
        <v>0</v>
      </c>
      <c r="Y33" s="87">
        <f>N33</f>
        <v>0</v>
      </c>
      <c r="Z33" s="86">
        <f>O33</f>
        <v>0</v>
      </c>
      <c r="AA33" s="86" t="str">
        <f>P33</f>
        <v/>
      </c>
      <c r="AB33" s="81"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81" t="str">
        <f>R33</f>
        <v/>
      </c>
      <c r="AD33" s="82"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291" t="s">
        <v>92</v>
      </c>
      <c r="B34" s="292"/>
      <c r="C34" s="292"/>
      <c r="D34" s="292"/>
      <c r="E34" s="292"/>
      <c r="F34" s="292"/>
      <c r="G34" s="292"/>
      <c r="H34" s="292"/>
      <c r="I34" s="71">
        <f t="shared" ref="I34:S34" si="20">SUM(I9:I33)</f>
        <v>0</v>
      </c>
      <c r="J34" s="72">
        <f t="shared" si="20"/>
        <v>0</v>
      </c>
      <c r="K34" s="73">
        <f t="shared" si="20"/>
        <v>0</v>
      </c>
      <c r="L34" s="74">
        <f t="shared" si="20"/>
        <v>0</v>
      </c>
      <c r="M34" s="72">
        <f t="shared" si="20"/>
        <v>0</v>
      </c>
      <c r="N34" s="74">
        <f t="shared" si="20"/>
        <v>0</v>
      </c>
      <c r="O34" s="72">
        <f t="shared" si="20"/>
        <v>0</v>
      </c>
      <c r="P34" s="72"/>
      <c r="Q34" s="72">
        <f t="shared" si="20"/>
        <v>0</v>
      </c>
      <c r="R34" s="72"/>
      <c r="S34" s="72">
        <f t="shared" si="20"/>
        <v>0</v>
      </c>
      <c r="T34" s="75">
        <f t="shared" ref="T34:AD34" si="21">SUM(T9:T33)</f>
        <v>0</v>
      </c>
      <c r="U34" s="76">
        <f t="shared" si="21"/>
        <v>0</v>
      </c>
      <c r="V34" s="76">
        <f t="shared" si="21"/>
        <v>0</v>
      </c>
      <c r="W34" s="76">
        <f t="shared" si="21"/>
        <v>0</v>
      </c>
      <c r="X34" s="76">
        <f t="shared" si="21"/>
        <v>0</v>
      </c>
      <c r="Y34" s="77">
        <f t="shared" si="21"/>
        <v>0</v>
      </c>
      <c r="Z34" s="76">
        <f t="shared" si="21"/>
        <v>0</v>
      </c>
      <c r="AA34" s="76"/>
      <c r="AB34" s="76">
        <f t="shared" si="21"/>
        <v>0</v>
      </c>
      <c r="AC34" s="76"/>
      <c r="AD34" s="78">
        <f t="shared" si="21"/>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293" t="s">
        <v>44</v>
      </c>
      <c r="J36" s="274"/>
      <c r="K36" s="274"/>
      <c r="L36" s="274"/>
      <c r="M36" s="274"/>
      <c r="N36" s="274"/>
      <c r="O36" s="282">
        <f>SUM(J34,K34,M34,O34,Q34,S34,K5)</f>
        <v>0</v>
      </c>
      <c r="P36" s="283"/>
      <c r="Q36" s="283"/>
      <c r="R36" s="283"/>
      <c r="S36" s="284"/>
      <c r="T36" s="273" t="s">
        <v>93</v>
      </c>
      <c r="U36" s="274"/>
      <c r="V36" s="274"/>
      <c r="W36" s="274"/>
      <c r="X36" s="274"/>
      <c r="Y36" s="274"/>
      <c r="Z36" s="282">
        <f>SUM(U34,V34,X34,Z34,AB34,AD34,V5)</f>
        <v>0</v>
      </c>
      <c r="AA36" s="283"/>
      <c r="AB36" s="283"/>
      <c r="AC36" s="283"/>
      <c r="AD36" s="284"/>
    </row>
    <row r="37" spans="1:30" ht="16.5" thickBot="1">
      <c r="A37" s="271" t="s">
        <v>94</v>
      </c>
      <c r="B37" s="271"/>
      <c r="C37" s="271"/>
      <c r="D37" s="271"/>
      <c r="E37" s="271"/>
      <c r="F37" s="271"/>
      <c r="G37" s="271"/>
      <c r="H37" s="271"/>
      <c r="I37" s="272"/>
      <c r="J37" s="272"/>
      <c r="K37" s="272"/>
      <c r="L37" s="272"/>
      <c r="M37" s="272"/>
      <c r="N37" s="272"/>
      <c r="O37" s="44"/>
      <c r="P37" s="44"/>
      <c r="Q37" s="44"/>
      <c r="R37" s="44"/>
      <c r="S37" s="44"/>
      <c r="T37" s="273" t="s">
        <v>95</v>
      </c>
      <c r="U37" s="274"/>
      <c r="V37" s="274"/>
      <c r="W37" s="274"/>
      <c r="X37" s="274"/>
      <c r="Y37" s="274"/>
      <c r="Z37" s="282">
        <f>O36-Z36</f>
        <v>0</v>
      </c>
      <c r="AA37" s="283"/>
      <c r="AB37" s="283"/>
      <c r="AC37" s="283"/>
      <c r="AD37" s="284"/>
    </row>
  </sheetData>
  <sheetProtection sheet="1" selectLockedCells="1"/>
  <protectedRanges>
    <protectedRange sqref="K5 P5 S5 A9:B33 D9:O33 Q9:Q33" name="範囲1"/>
  </protectedRanges>
  <mergeCells count="33">
    <mergeCell ref="E2:F2"/>
    <mergeCell ref="AB5:AC5"/>
    <mergeCell ref="I5:J5"/>
    <mergeCell ref="I6:K6"/>
    <mergeCell ref="N6:O6"/>
    <mergeCell ref="T6:V6"/>
    <mergeCell ref="A3:AD3"/>
    <mergeCell ref="T4:AD4"/>
    <mergeCell ref="I4:S4"/>
    <mergeCell ref="B6:E6"/>
    <mergeCell ref="B5:E5"/>
    <mergeCell ref="T37:Y37"/>
    <mergeCell ref="Z37:AD37"/>
    <mergeCell ref="A34:H34"/>
    <mergeCell ref="I36:N36"/>
    <mergeCell ref="O36:S36"/>
    <mergeCell ref="T36:Y36"/>
    <mergeCell ref="A37:N37"/>
    <mergeCell ref="Z36:AD36"/>
    <mergeCell ref="W1:AD1"/>
    <mergeCell ref="Y6:Z6"/>
    <mergeCell ref="L6:M6"/>
    <mergeCell ref="W6:X6"/>
    <mergeCell ref="Y5:Z5"/>
    <mergeCell ref="T5:U5"/>
    <mergeCell ref="Q5:R5"/>
    <mergeCell ref="N5:O5"/>
    <mergeCell ref="V5:X5"/>
    <mergeCell ref="K5:M5"/>
    <mergeCell ref="P6:Q6"/>
    <mergeCell ref="AC6:AD6"/>
    <mergeCell ref="AA6:AB6"/>
    <mergeCell ref="R6:S6"/>
  </mergeCells>
  <phoneticPr fontId="5"/>
  <conditionalFormatting sqref="K5:M5 P5 S5 A9:O33 Q9:Q33">
    <cfRule type="containsBlanks" dxfId="23" priority="2">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D43454B-7EBD-40CC-B819-1679E67BC53B}">
          <x14:formula1>
            <xm:f>'(参考)宿泊費等'!$H$2:$BB$2</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1FD0-6714-4589-9D7F-B3AB39F58EF4}">
  <sheetPr>
    <tabColor rgb="FFFFFF00"/>
    <pageSetUpPr fitToPage="1"/>
  </sheetPr>
  <dimension ref="A1:AD37"/>
  <sheetViews>
    <sheetView showZeros="0" view="pageBreakPreview" zoomScale="90" zoomScaleNormal="85" zoomScaleSheetLayoutView="90" workbookViewId="0">
      <selection activeCell="AB8" sqref="AB8"/>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0</v>
      </c>
      <c r="B1" s="9"/>
      <c r="C1" s="9"/>
      <c r="D1" s="9"/>
      <c r="E1" s="9"/>
      <c r="F1" s="9"/>
      <c r="G1" s="9"/>
      <c r="H1" s="9"/>
      <c r="I1" s="9"/>
      <c r="J1" s="9"/>
      <c r="K1" s="9"/>
      <c r="L1" s="9"/>
      <c r="M1" s="9"/>
      <c r="N1" s="9"/>
      <c r="O1" s="9"/>
      <c r="P1" s="9"/>
      <c r="Q1" s="9"/>
      <c r="R1" s="9"/>
      <c r="S1" s="9"/>
      <c r="T1" s="9"/>
      <c r="U1" s="9"/>
      <c r="V1" s="9"/>
      <c r="W1" s="298">
        <f>'計画書(公共)'!U6</f>
        <v>0</v>
      </c>
      <c r="X1" s="298"/>
      <c r="Y1" s="298"/>
      <c r="Z1" s="298"/>
      <c r="AA1" s="298"/>
      <c r="AB1" s="298"/>
      <c r="AC1" s="298"/>
      <c r="AD1" s="298"/>
    </row>
    <row r="2" spans="1:30" s="8" customFormat="1" ht="15" customHeight="1">
      <c r="A2" s="1" t="s">
        <v>51</v>
      </c>
      <c r="B2" s="1"/>
      <c r="C2" s="1"/>
      <c r="D2" s="1"/>
      <c r="E2" s="326">
        <f>'計画書(公共)'!M2</f>
        <v>0</v>
      </c>
      <c r="F2" s="326"/>
      <c r="G2" s="1"/>
      <c r="H2" s="1"/>
      <c r="I2" s="1"/>
      <c r="J2" s="1"/>
      <c r="K2" s="1"/>
      <c r="L2" s="1"/>
      <c r="M2" s="1"/>
      <c r="N2" s="1"/>
      <c r="O2" s="1"/>
      <c r="P2" s="1"/>
      <c r="Q2" s="1"/>
      <c r="R2" s="1"/>
      <c r="S2" s="1"/>
      <c r="T2" s="1"/>
      <c r="U2" s="1"/>
      <c r="V2" s="1"/>
      <c r="W2" s="1"/>
      <c r="X2" s="1"/>
      <c r="Y2" s="1"/>
      <c r="Z2" s="1"/>
      <c r="AA2" s="1"/>
      <c r="AB2" s="1"/>
      <c r="AC2" s="1"/>
      <c r="AD2" s="1"/>
    </row>
    <row r="3" spans="1:30" ht="16.5" thickBot="1">
      <c r="A3" s="301" t="s">
        <v>105</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row>
    <row r="4" spans="1:30" ht="15.75">
      <c r="E4" s="9"/>
      <c r="F4" s="9"/>
      <c r="G4" s="9"/>
      <c r="H4" s="10"/>
      <c r="I4" s="303" t="s">
        <v>53</v>
      </c>
      <c r="J4" s="304"/>
      <c r="K4" s="304"/>
      <c r="L4" s="304"/>
      <c r="M4" s="304"/>
      <c r="N4" s="304"/>
      <c r="O4" s="304"/>
      <c r="P4" s="304"/>
      <c r="Q4" s="304"/>
      <c r="R4" s="304"/>
      <c r="S4" s="305"/>
      <c r="T4" s="303" t="s">
        <v>54</v>
      </c>
      <c r="U4" s="304"/>
      <c r="V4" s="304"/>
      <c r="W4" s="304"/>
      <c r="X4" s="304"/>
      <c r="Y4" s="304"/>
      <c r="Z4" s="304"/>
      <c r="AA4" s="304"/>
      <c r="AB4" s="304"/>
      <c r="AC4" s="304"/>
      <c r="AD4" s="305"/>
    </row>
    <row r="5" spans="1:30" ht="32.25" customHeight="1">
      <c r="A5" s="13" t="s">
        <v>55</v>
      </c>
      <c r="B5" s="299">
        <f>'計画書(公共)'!Z17</f>
        <v>0</v>
      </c>
      <c r="C5" s="299"/>
      <c r="D5" s="299"/>
      <c r="E5" s="299"/>
      <c r="F5" s="11"/>
      <c r="G5" s="11"/>
      <c r="H5" s="12"/>
      <c r="I5" s="310" t="s">
        <v>56</v>
      </c>
      <c r="J5" s="278"/>
      <c r="K5" s="311"/>
      <c r="L5" s="312"/>
      <c r="M5" s="313"/>
      <c r="N5" s="308" t="s">
        <v>57</v>
      </c>
      <c r="O5" s="309"/>
      <c r="P5" s="100"/>
      <c r="Q5" s="275" t="s">
        <v>59</v>
      </c>
      <c r="R5" s="276"/>
      <c r="S5" s="101"/>
      <c r="T5" s="310" t="s">
        <v>56</v>
      </c>
      <c r="U5" s="278"/>
      <c r="V5" s="279">
        <f>K5</f>
        <v>0</v>
      </c>
      <c r="W5" s="280"/>
      <c r="X5" s="281"/>
      <c r="Y5" s="308" t="s">
        <v>57</v>
      </c>
      <c r="Z5" s="309"/>
      <c r="AA5" s="80">
        <f>P5</f>
        <v>0</v>
      </c>
      <c r="AB5" s="275" t="s">
        <v>59</v>
      </c>
      <c r="AC5" s="276"/>
      <c r="AD5" s="79">
        <f>S5</f>
        <v>0</v>
      </c>
    </row>
    <row r="6" spans="1:30" ht="31.5" customHeight="1" thickBot="1">
      <c r="A6" s="13" t="s">
        <v>61</v>
      </c>
      <c r="B6" s="285">
        <f>'計画書(公共)'!O17</f>
        <v>0</v>
      </c>
      <c r="C6" s="285"/>
      <c r="D6" s="285"/>
      <c r="E6" s="285"/>
      <c r="I6" s="294" t="s">
        <v>62</v>
      </c>
      <c r="J6" s="287"/>
      <c r="K6" s="287"/>
      <c r="L6" s="269" t="s">
        <v>63</v>
      </c>
      <c r="M6" s="270"/>
      <c r="N6" s="286" t="s">
        <v>64</v>
      </c>
      <c r="O6" s="287"/>
      <c r="P6" s="295" t="s">
        <v>65</v>
      </c>
      <c r="Q6" s="295"/>
      <c r="R6" s="296" t="s">
        <v>66</v>
      </c>
      <c r="S6" s="297"/>
      <c r="T6" s="294" t="str">
        <f>I6</f>
        <v>鉄道賃</v>
      </c>
      <c r="U6" s="287"/>
      <c r="V6" s="287"/>
      <c r="W6" s="269" t="str">
        <f>L6</f>
        <v>航空賃</v>
      </c>
      <c r="X6" s="270"/>
      <c r="Y6" s="286" t="s">
        <v>64</v>
      </c>
      <c r="Z6" s="287"/>
      <c r="AA6" s="288" t="str">
        <f>P6</f>
        <v>宿泊費</v>
      </c>
      <c r="AB6" s="289"/>
      <c r="AC6" s="288" t="str">
        <f>R6</f>
        <v>宿泊手当</v>
      </c>
      <c r="AD6" s="290"/>
    </row>
    <row r="7" spans="1:30" ht="31.5">
      <c r="A7" s="14" t="s">
        <v>67</v>
      </c>
      <c r="B7" s="15" t="s">
        <v>68</v>
      </c>
      <c r="C7" s="16" t="s">
        <v>69</v>
      </c>
      <c r="D7" s="17" t="s">
        <v>70</v>
      </c>
      <c r="E7" s="18" t="s">
        <v>71</v>
      </c>
      <c r="F7" s="19" t="s">
        <v>72</v>
      </c>
      <c r="G7" s="18" t="s">
        <v>73</v>
      </c>
      <c r="H7" s="20" t="s">
        <v>74</v>
      </c>
      <c r="I7" s="21" t="s">
        <v>75</v>
      </c>
      <c r="J7" s="22" t="s">
        <v>76</v>
      </c>
      <c r="K7" s="23" t="s">
        <v>77</v>
      </c>
      <c r="L7" s="24" t="s">
        <v>75</v>
      </c>
      <c r="M7" s="22" t="s">
        <v>76</v>
      </c>
      <c r="N7" s="22" t="s">
        <v>75</v>
      </c>
      <c r="O7" s="25" t="s">
        <v>76</v>
      </c>
      <c r="P7" s="25" t="s">
        <v>78</v>
      </c>
      <c r="Q7" s="25" t="s">
        <v>79</v>
      </c>
      <c r="R7" s="25" t="s">
        <v>78</v>
      </c>
      <c r="S7" s="26" t="s">
        <v>80</v>
      </c>
      <c r="T7" s="21" t="str">
        <f>I7</f>
        <v>路程</v>
      </c>
      <c r="U7" s="22" t="str">
        <f>J7</f>
        <v>運賃</v>
      </c>
      <c r="V7" s="23" t="str">
        <f>K7</f>
        <v>急行
料金</v>
      </c>
      <c r="W7" s="24" t="str">
        <f>L7</f>
        <v>路程</v>
      </c>
      <c r="X7" s="22" t="str">
        <f>M7</f>
        <v>運賃</v>
      </c>
      <c r="Y7" s="22" t="str">
        <f>N7</f>
        <v>路程</v>
      </c>
      <c r="Z7" s="22" t="str">
        <f>O7</f>
        <v>運賃</v>
      </c>
      <c r="AA7" s="22" t="str">
        <f>P7</f>
        <v>夜数</v>
      </c>
      <c r="AB7" s="22" t="s">
        <v>81</v>
      </c>
      <c r="AC7" s="22" t="str">
        <f>R7</f>
        <v>夜数</v>
      </c>
      <c r="AD7" s="27" t="str">
        <f>S7</f>
        <v>定額</v>
      </c>
    </row>
    <row r="8" spans="1:30" ht="15.75">
      <c r="A8" s="28"/>
      <c r="B8" s="29"/>
      <c r="C8" s="30"/>
      <c r="D8" s="31"/>
      <c r="E8" s="32"/>
      <c r="F8" s="33"/>
      <c r="G8" s="32"/>
      <c r="H8" s="34"/>
      <c r="I8" s="35" t="s">
        <v>82</v>
      </c>
      <c r="J8" s="36" t="s">
        <v>83</v>
      </c>
      <c r="K8" s="37" t="s">
        <v>83</v>
      </c>
      <c r="L8" s="38" t="s">
        <v>82</v>
      </c>
      <c r="M8" s="36" t="s">
        <v>83</v>
      </c>
      <c r="N8" s="36" t="s">
        <v>82</v>
      </c>
      <c r="O8" s="39" t="s">
        <v>83</v>
      </c>
      <c r="P8" s="40" t="s">
        <v>84</v>
      </c>
      <c r="Q8" s="40" t="s">
        <v>83</v>
      </c>
      <c r="R8" s="40" t="s">
        <v>84</v>
      </c>
      <c r="S8" s="41" t="s">
        <v>83</v>
      </c>
      <c r="T8" s="35" t="s">
        <v>82</v>
      </c>
      <c r="U8" s="36" t="s">
        <v>83</v>
      </c>
      <c r="V8" s="37" t="s">
        <v>83</v>
      </c>
      <c r="W8" s="38" t="s">
        <v>82</v>
      </c>
      <c r="X8" s="36" t="s">
        <v>83</v>
      </c>
      <c r="Y8" s="36" t="s">
        <v>82</v>
      </c>
      <c r="Z8" s="39" t="s">
        <v>83</v>
      </c>
      <c r="AA8" s="40" t="s">
        <v>84</v>
      </c>
      <c r="AB8" s="40" t="s">
        <v>83</v>
      </c>
      <c r="AC8" s="40" t="s">
        <v>84</v>
      </c>
      <c r="AD8" s="41" t="s">
        <v>83</v>
      </c>
    </row>
    <row r="9" spans="1:30" ht="22.5" customHeight="1">
      <c r="A9" s="106"/>
      <c r="B9" s="107"/>
      <c r="C9" s="47" t="s">
        <v>69</v>
      </c>
      <c r="D9" s="102"/>
      <c r="E9" s="103"/>
      <c r="F9" s="103"/>
      <c r="G9" s="103"/>
      <c r="H9" s="104"/>
      <c r="I9" s="92"/>
      <c r="J9" s="93"/>
      <c r="K9" s="93"/>
      <c r="L9" s="93"/>
      <c r="M9" s="93"/>
      <c r="N9" s="94"/>
      <c r="O9" s="95"/>
      <c r="P9" s="81" t="str">
        <f>IF(H9="","",1)</f>
        <v/>
      </c>
      <c r="Q9" s="93"/>
      <c r="R9" s="81" t="str">
        <f>P9</f>
        <v/>
      </c>
      <c r="S9" s="82"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83">
        <f t="shared" ref="T9:AA24" si="0">I9</f>
        <v>0</v>
      </c>
      <c r="U9" s="81">
        <f t="shared" si="0"/>
        <v>0</v>
      </c>
      <c r="V9" s="81">
        <f t="shared" si="0"/>
        <v>0</v>
      </c>
      <c r="W9" s="81">
        <f t="shared" si="0"/>
        <v>0</v>
      </c>
      <c r="X9" s="81">
        <f t="shared" si="0"/>
        <v>0</v>
      </c>
      <c r="Y9" s="84">
        <f t="shared" si="0"/>
        <v>0</v>
      </c>
      <c r="Z9" s="81">
        <f t="shared" si="0"/>
        <v>0</v>
      </c>
      <c r="AA9" s="81" t="str">
        <f t="shared" si="0"/>
        <v/>
      </c>
      <c r="AB9" s="81"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81" t="str">
        <f>R9</f>
        <v/>
      </c>
      <c r="AD9" s="82"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106"/>
      <c r="B10" s="108"/>
      <c r="C10" s="53" t="s">
        <v>69</v>
      </c>
      <c r="D10" s="105"/>
      <c r="E10" s="99"/>
      <c r="F10" s="99"/>
      <c r="G10" s="99"/>
      <c r="H10" s="104"/>
      <c r="I10" s="96"/>
      <c r="J10" s="97"/>
      <c r="K10" s="97"/>
      <c r="L10" s="97"/>
      <c r="M10" s="97"/>
      <c r="N10" s="98"/>
      <c r="O10" s="97"/>
      <c r="P10" s="81" t="str">
        <f t="shared" ref="P10:P33" si="1">IF(H10="","",1)</f>
        <v/>
      </c>
      <c r="Q10" s="97"/>
      <c r="R10" s="81" t="str">
        <f t="shared" ref="R10:R33" si="2">P10</f>
        <v/>
      </c>
      <c r="S10" s="82"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85">
        <f t="shared" si="0"/>
        <v>0</v>
      </c>
      <c r="U10" s="86">
        <f t="shared" si="0"/>
        <v>0</v>
      </c>
      <c r="V10" s="86">
        <f t="shared" si="0"/>
        <v>0</v>
      </c>
      <c r="W10" s="81">
        <f t="shared" si="0"/>
        <v>0</v>
      </c>
      <c r="X10" s="81">
        <f t="shared" si="0"/>
        <v>0</v>
      </c>
      <c r="Y10" s="87">
        <f t="shared" si="0"/>
        <v>0</v>
      </c>
      <c r="Z10" s="86">
        <f t="shared" si="0"/>
        <v>0</v>
      </c>
      <c r="AA10" s="86" t="str">
        <f t="shared" si="0"/>
        <v/>
      </c>
      <c r="AB10" s="81"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81" t="str">
        <f t="shared" ref="AC10:AC32" si="3">R10</f>
        <v/>
      </c>
      <c r="AD10" s="82"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106"/>
      <c r="B11" s="108"/>
      <c r="C11" s="53" t="s">
        <v>69</v>
      </c>
      <c r="D11" s="105"/>
      <c r="E11" s="99"/>
      <c r="F11" s="99"/>
      <c r="G11" s="99"/>
      <c r="H11" s="104"/>
      <c r="I11" s="96"/>
      <c r="J11" s="97"/>
      <c r="K11" s="97"/>
      <c r="L11" s="97"/>
      <c r="M11" s="97"/>
      <c r="N11" s="98"/>
      <c r="O11" s="97"/>
      <c r="P11" s="81" t="str">
        <f t="shared" si="1"/>
        <v/>
      </c>
      <c r="Q11" s="97"/>
      <c r="R11" s="81" t="str">
        <f t="shared" si="2"/>
        <v/>
      </c>
      <c r="S11" s="82"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85">
        <f t="shared" si="0"/>
        <v>0</v>
      </c>
      <c r="U11" s="86">
        <f t="shared" si="0"/>
        <v>0</v>
      </c>
      <c r="V11" s="86">
        <f t="shared" si="0"/>
        <v>0</v>
      </c>
      <c r="W11" s="81">
        <f t="shared" si="0"/>
        <v>0</v>
      </c>
      <c r="X11" s="81">
        <f t="shared" si="0"/>
        <v>0</v>
      </c>
      <c r="Y11" s="87">
        <f t="shared" si="0"/>
        <v>0</v>
      </c>
      <c r="Z11" s="86">
        <f t="shared" si="0"/>
        <v>0</v>
      </c>
      <c r="AA11" s="86" t="str">
        <f t="shared" si="0"/>
        <v/>
      </c>
      <c r="AB11" s="81"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81" t="str">
        <f t="shared" si="3"/>
        <v/>
      </c>
      <c r="AD11" s="82"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106"/>
      <c r="B12" s="108"/>
      <c r="C12" s="53" t="s">
        <v>69</v>
      </c>
      <c r="D12" s="105"/>
      <c r="E12" s="99"/>
      <c r="F12" s="99"/>
      <c r="G12" s="99"/>
      <c r="H12" s="104"/>
      <c r="I12" s="96"/>
      <c r="J12" s="97"/>
      <c r="K12" s="97"/>
      <c r="L12" s="97"/>
      <c r="M12" s="97"/>
      <c r="N12" s="98"/>
      <c r="O12" s="97"/>
      <c r="P12" s="81" t="str">
        <f t="shared" si="1"/>
        <v/>
      </c>
      <c r="Q12" s="97"/>
      <c r="R12" s="81" t="str">
        <f t="shared" si="2"/>
        <v/>
      </c>
      <c r="S12" s="82"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85">
        <f t="shared" si="0"/>
        <v>0</v>
      </c>
      <c r="U12" s="86">
        <f t="shared" si="0"/>
        <v>0</v>
      </c>
      <c r="V12" s="86">
        <f t="shared" si="0"/>
        <v>0</v>
      </c>
      <c r="W12" s="81">
        <f t="shared" si="0"/>
        <v>0</v>
      </c>
      <c r="X12" s="81">
        <f t="shared" si="0"/>
        <v>0</v>
      </c>
      <c r="Y12" s="87">
        <f t="shared" si="0"/>
        <v>0</v>
      </c>
      <c r="Z12" s="86">
        <f t="shared" si="0"/>
        <v>0</v>
      </c>
      <c r="AA12" s="86" t="str">
        <f t="shared" si="0"/>
        <v/>
      </c>
      <c r="AB12" s="81"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81" t="str">
        <f t="shared" si="3"/>
        <v/>
      </c>
      <c r="AD12" s="82"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106"/>
      <c r="B13" s="108"/>
      <c r="C13" s="53" t="s">
        <v>69</v>
      </c>
      <c r="D13" s="105"/>
      <c r="E13" s="99"/>
      <c r="F13" s="99"/>
      <c r="G13" s="99"/>
      <c r="H13" s="104"/>
      <c r="I13" s="96"/>
      <c r="J13" s="97"/>
      <c r="K13" s="97"/>
      <c r="L13" s="97"/>
      <c r="M13" s="97"/>
      <c r="N13" s="98"/>
      <c r="O13" s="97"/>
      <c r="P13" s="81" t="str">
        <f t="shared" si="1"/>
        <v/>
      </c>
      <c r="Q13" s="97"/>
      <c r="R13" s="81" t="str">
        <f t="shared" si="2"/>
        <v/>
      </c>
      <c r="S13" s="82"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85">
        <f t="shared" si="0"/>
        <v>0</v>
      </c>
      <c r="U13" s="86">
        <f t="shared" si="0"/>
        <v>0</v>
      </c>
      <c r="V13" s="86">
        <f t="shared" si="0"/>
        <v>0</v>
      </c>
      <c r="W13" s="81">
        <f t="shared" si="0"/>
        <v>0</v>
      </c>
      <c r="X13" s="81">
        <f t="shared" si="0"/>
        <v>0</v>
      </c>
      <c r="Y13" s="87">
        <f t="shared" si="0"/>
        <v>0</v>
      </c>
      <c r="Z13" s="86">
        <f t="shared" si="0"/>
        <v>0</v>
      </c>
      <c r="AA13" s="86" t="str">
        <f t="shared" si="0"/>
        <v/>
      </c>
      <c r="AB13" s="81"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81" t="str">
        <f t="shared" si="3"/>
        <v/>
      </c>
      <c r="AD13" s="82"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106"/>
      <c r="B14" s="108"/>
      <c r="C14" s="53" t="s">
        <v>69</v>
      </c>
      <c r="D14" s="105"/>
      <c r="E14" s="99"/>
      <c r="F14" s="99"/>
      <c r="G14" s="99"/>
      <c r="H14" s="104"/>
      <c r="I14" s="96"/>
      <c r="J14" s="97"/>
      <c r="K14" s="97"/>
      <c r="L14" s="97"/>
      <c r="M14" s="97"/>
      <c r="N14" s="98"/>
      <c r="O14" s="97"/>
      <c r="P14" s="81" t="str">
        <f t="shared" si="1"/>
        <v/>
      </c>
      <c r="Q14" s="97"/>
      <c r="R14" s="81" t="str">
        <f t="shared" si="2"/>
        <v/>
      </c>
      <c r="S14" s="82"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85">
        <f t="shared" si="0"/>
        <v>0</v>
      </c>
      <c r="U14" s="86">
        <f t="shared" si="0"/>
        <v>0</v>
      </c>
      <c r="V14" s="86">
        <f t="shared" si="0"/>
        <v>0</v>
      </c>
      <c r="W14" s="81">
        <f t="shared" si="0"/>
        <v>0</v>
      </c>
      <c r="X14" s="81">
        <f t="shared" si="0"/>
        <v>0</v>
      </c>
      <c r="Y14" s="87">
        <f t="shared" si="0"/>
        <v>0</v>
      </c>
      <c r="Z14" s="86">
        <f t="shared" si="0"/>
        <v>0</v>
      </c>
      <c r="AA14" s="86" t="str">
        <f t="shared" si="0"/>
        <v/>
      </c>
      <c r="AB14" s="81"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81" t="str">
        <f t="shared" si="3"/>
        <v/>
      </c>
      <c r="AD14" s="82"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106"/>
      <c r="B15" s="108"/>
      <c r="C15" s="53" t="s">
        <v>69</v>
      </c>
      <c r="D15" s="105"/>
      <c r="E15" s="99"/>
      <c r="F15" s="99"/>
      <c r="G15" s="99"/>
      <c r="H15" s="104"/>
      <c r="I15" s="96"/>
      <c r="J15" s="97"/>
      <c r="K15" s="97"/>
      <c r="L15" s="97"/>
      <c r="M15" s="97"/>
      <c r="N15" s="98"/>
      <c r="O15" s="97"/>
      <c r="P15" s="81" t="str">
        <f t="shared" si="1"/>
        <v/>
      </c>
      <c r="Q15" s="97"/>
      <c r="R15" s="81" t="str">
        <f t="shared" si="2"/>
        <v/>
      </c>
      <c r="S15" s="82"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85">
        <f t="shared" si="0"/>
        <v>0</v>
      </c>
      <c r="U15" s="86">
        <f t="shared" si="0"/>
        <v>0</v>
      </c>
      <c r="V15" s="86">
        <f t="shared" si="0"/>
        <v>0</v>
      </c>
      <c r="W15" s="81">
        <f t="shared" si="0"/>
        <v>0</v>
      </c>
      <c r="X15" s="81">
        <f t="shared" si="0"/>
        <v>0</v>
      </c>
      <c r="Y15" s="87">
        <f t="shared" si="0"/>
        <v>0</v>
      </c>
      <c r="Z15" s="86">
        <f t="shared" si="0"/>
        <v>0</v>
      </c>
      <c r="AA15" s="86" t="str">
        <f t="shared" si="0"/>
        <v/>
      </c>
      <c r="AB15" s="81"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81" t="str">
        <f t="shared" si="3"/>
        <v/>
      </c>
      <c r="AD15" s="82"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106"/>
      <c r="B16" s="108"/>
      <c r="C16" s="53" t="s">
        <v>69</v>
      </c>
      <c r="D16" s="105"/>
      <c r="E16" s="99"/>
      <c r="F16" s="99"/>
      <c r="G16" s="99"/>
      <c r="H16" s="104"/>
      <c r="I16" s="96"/>
      <c r="J16" s="97"/>
      <c r="K16" s="97"/>
      <c r="L16" s="97"/>
      <c r="M16" s="97"/>
      <c r="N16" s="98"/>
      <c r="O16" s="97"/>
      <c r="P16" s="81" t="str">
        <f t="shared" si="1"/>
        <v/>
      </c>
      <c r="Q16" s="97"/>
      <c r="R16" s="81" t="str">
        <f t="shared" si="2"/>
        <v/>
      </c>
      <c r="S16" s="82"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85">
        <f t="shared" si="0"/>
        <v>0</v>
      </c>
      <c r="U16" s="86">
        <f t="shared" si="0"/>
        <v>0</v>
      </c>
      <c r="V16" s="86">
        <f t="shared" si="0"/>
        <v>0</v>
      </c>
      <c r="W16" s="81">
        <f t="shared" si="0"/>
        <v>0</v>
      </c>
      <c r="X16" s="81">
        <f t="shared" si="0"/>
        <v>0</v>
      </c>
      <c r="Y16" s="87">
        <f t="shared" si="0"/>
        <v>0</v>
      </c>
      <c r="Z16" s="86">
        <f t="shared" si="0"/>
        <v>0</v>
      </c>
      <c r="AA16" s="86" t="str">
        <f t="shared" si="0"/>
        <v/>
      </c>
      <c r="AB16" s="81"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81" t="str">
        <f t="shared" si="3"/>
        <v/>
      </c>
      <c r="AD16" s="82"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106"/>
      <c r="B17" s="108"/>
      <c r="C17" s="53" t="s">
        <v>69</v>
      </c>
      <c r="D17" s="105"/>
      <c r="E17" s="99"/>
      <c r="F17" s="99"/>
      <c r="G17" s="99"/>
      <c r="H17" s="104"/>
      <c r="I17" s="96"/>
      <c r="J17" s="97"/>
      <c r="K17" s="97"/>
      <c r="L17" s="97"/>
      <c r="M17" s="97"/>
      <c r="N17" s="98"/>
      <c r="O17" s="97"/>
      <c r="P17" s="81" t="str">
        <f t="shared" si="1"/>
        <v/>
      </c>
      <c r="Q17" s="97"/>
      <c r="R17" s="81" t="str">
        <f t="shared" si="2"/>
        <v/>
      </c>
      <c r="S17" s="82"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85">
        <f t="shared" si="0"/>
        <v>0</v>
      </c>
      <c r="U17" s="86">
        <f t="shared" si="0"/>
        <v>0</v>
      </c>
      <c r="V17" s="86">
        <f t="shared" si="0"/>
        <v>0</v>
      </c>
      <c r="W17" s="81">
        <f t="shared" si="0"/>
        <v>0</v>
      </c>
      <c r="X17" s="81">
        <f t="shared" si="0"/>
        <v>0</v>
      </c>
      <c r="Y17" s="87">
        <f t="shared" si="0"/>
        <v>0</v>
      </c>
      <c r="Z17" s="86">
        <f t="shared" si="0"/>
        <v>0</v>
      </c>
      <c r="AA17" s="86" t="str">
        <f t="shared" si="0"/>
        <v/>
      </c>
      <c r="AB17" s="81"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81" t="str">
        <f t="shared" si="3"/>
        <v/>
      </c>
      <c r="AD17" s="82"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106"/>
      <c r="B18" s="108"/>
      <c r="C18" s="53" t="s">
        <v>69</v>
      </c>
      <c r="D18" s="105"/>
      <c r="E18" s="99"/>
      <c r="F18" s="99"/>
      <c r="G18" s="99"/>
      <c r="H18" s="104"/>
      <c r="I18" s="96"/>
      <c r="J18" s="97"/>
      <c r="K18" s="97"/>
      <c r="L18" s="97"/>
      <c r="M18" s="97"/>
      <c r="N18" s="98"/>
      <c r="O18" s="97"/>
      <c r="P18" s="81" t="str">
        <f t="shared" si="1"/>
        <v/>
      </c>
      <c r="Q18" s="97"/>
      <c r="R18" s="81" t="str">
        <f t="shared" si="2"/>
        <v/>
      </c>
      <c r="S18" s="82"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85">
        <f t="shared" si="0"/>
        <v>0</v>
      </c>
      <c r="U18" s="86">
        <f t="shared" si="0"/>
        <v>0</v>
      </c>
      <c r="V18" s="86">
        <f t="shared" si="0"/>
        <v>0</v>
      </c>
      <c r="W18" s="81">
        <f t="shared" si="0"/>
        <v>0</v>
      </c>
      <c r="X18" s="81">
        <f t="shared" si="0"/>
        <v>0</v>
      </c>
      <c r="Y18" s="87">
        <f t="shared" si="0"/>
        <v>0</v>
      </c>
      <c r="Z18" s="86">
        <f t="shared" si="0"/>
        <v>0</v>
      </c>
      <c r="AA18" s="86" t="str">
        <f t="shared" si="0"/>
        <v/>
      </c>
      <c r="AB18" s="81"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81" t="str">
        <f t="shared" si="3"/>
        <v/>
      </c>
      <c r="AD18" s="82"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106"/>
      <c r="B19" s="108"/>
      <c r="C19" s="53" t="s">
        <v>69</v>
      </c>
      <c r="D19" s="105"/>
      <c r="E19" s="99"/>
      <c r="F19" s="99"/>
      <c r="G19" s="99"/>
      <c r="H19" s="104"/>
      <c r="I19" s="96"/>
      <c r="J19" s="97"/>
      <c r="K19" s="97"/>
      <c r="L19" s="97"/>
      <c r="M19" s="97"/>
      <c r="N19" s="98"/>
      <c r="O19" s="97"/>
      <c r="P19" s="81" t="str">
        <f t="shared" si="1"/>
        <v/>
      </c>
      <c r="Q19" s="97"/>
      <c r="R19" s="81" t="str">
        <f t="shared" si="2"/>
        <v/>
      </c>
      <c r="S19" s="82"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85">
        <f t="shared" si="0"/>
        <v>0</v>
      </c>
      <c r="U19" s="86">
        <f t="shared" si="0"/>
        <v>0</v>
      </c>
      <c r="V19" s="86">
        <f t="shared" si="0"/>
        <v>0</v>
      </c>
      <c r="W19" s="81">
        <f t="shared" si="0"/>
        <v>0</v>
      </c>
      <c r="X19" s="81">
        <f t="shared" si="0"/>
        <v>0</v>
      </c>
      <c r="Y19" s="87">
        <f t="shared" si="0"/>
        <v>0</v>
      </c>
      <c r="Z19" s="86">
        <f t="shared" si="0"/>
        <v>0</v>
      </c>
      <c r="AA19" s="86" t="str">
        <f t="shared" si="0"/>
        <v/>
      </c>
      <c r="AB19" s="81"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81" t="str">
        <f t="shared" si="3"/>
        <v/>
      </c>
      <c r="AD19" s="82"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106"/>
      <c r="B20" s="108"/>
      <c r="C20" s="53" t="s">
        <v>69</v>
      </c>
      <c r="D20" s="105"/>
      <c r="E20" s="99"/>
      <c r="F20" s="99"/>
      <c r="G20" s="99"/>
      <c r="H20" s="104"/>
      <c r="I20" s="96"/>
      <c r="J20" s="97"/>
      <c r="K20" s="97"/>
      <c r="L20" s="97"/>
      <c r="M20" s="97"/>
      <c r="N20" s="98"/>
      <c r="O20" s="97"/>
      <c r="P20" s="81" t="str">
        <f t="shared" si="1"/>
        <v/>
      </c>
      <c r="Q20" s="97"/>
      <c r="R20" s="81" t="str">
        <f t="shared" si="2"/>
        <v/>
      </c>
      <c r="S20" s="82"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85">
        <f t="shared" si="0"/>
        <v>0</v>
      </c>
      <c r="U20" s="86">
        <f t="shared" si="0"/>
        <v>0</v>
      </c>
      <c r="V20" s="86">
        <f t="shared" si="0"/>
        <v>0</v>
      </c>
      <c r="W20" s="81">
        <f t="shared" si="0"/>
        <v>0</v>
      </c>
      <c r="X20" s="81">
        <f t="shared" si="0"/>
        <v>0</v>
      </c>
      <c r="Y20" s="87">
        <f t="shared" si="0"/>
        <v>0</v>
      </c>
      <c r="Z20" s="86">
        <f t="shared" si="0"/>
        <v>0</v>
      </c>
      <c r="AA20" s="86" t="str">
        <f t="shared" si="0"/>
        <v/>
      </c>
      <c r="AB20" s="81"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81" t="str">
        <f t="shared" si="3"/>
        <v/>
      </c>
      <c r="AD20" s="82"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106"/>
      <c r="B21" s="108"/>
      <c r="C21" s="53" t="s">
        <v>69</v>
      </c>
      <c r="D21" s="105"/>
      <c r="E21" s="99"/>
      <c r="F21" s="99"/>
      <c r="G21" s="99"/>
      <c r="H21" s="104"/>
      <c r="I21" s="96"/>
      <c r="J21" s="97"/>
      <c r="K21" s="97"/>
      <c r="L21" s="97"/>
      <c r="M21" s="97"/>
      <c r="N21" s="98"/>
      <c r="O21" s="97"/>
      <c r="P21" s="81" t="str">
        <f t="shared" si="1"/>
        <v/>
      </c>
      <c r="Q21" s="97"/>
      <c r="R21" s="81" t="str">
        <f t="shared" si="2"/>
        <v/>
      </c>
      <c r="S21" s="82"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85">
        <f t="shared" si="0"/>
        <v>0</v>
      </c>
      <c r="U21" s="86">
        <f t="shared" si="0"/>
        <v>0</v>
      </c>
      <c r="V21" s="86">
        <f t="shared" si="0"/>
        <v>0</v>
      </c>
      <c r="W21" s="81">
        <f t="shared" si="0"/>
        <v>0</v>
      </c>
      <c r="X21" s="81">
        <f t="shared" si="0"/>
        <v>0</v>
      </c>
      <c r="Y21" s="87">
        <f t="shared" si="0"/>
        <v>0</v>
      </c>
      <c r="Z21" s="86">
        <f t="shared" si="0"/>
        <v>0</v>
      </c>
      <c r="AA21" s="86" t="str">
        <f t="shared" si="0"/>
        <v/>
      </c>
      <c r="AB21" s="81"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81" t="str">
        <f t="shared" si="3"/>
        <v/>
      </c>
      <c r="AD21" s="82"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106"/>
      <c r="B22" s="108"/>
      <c r="C22" s="53" t="s">
        <v>69</v>
      </c>
      <c r="D22" s="105"/>
      <c r="E22" s="99"/>
      <c r="F22" s="99"/>
      <c r="G22" s="99"/>
      <c r="H22" s="104"/>
      <c r="I22" s="96"/>
      <c r="J22" s="97"/>
      <c r="K22" s="97"/>
      <c r="L22" s="97"/>
      <c r="M22" s="97"/>
      <c r="N22" s="98"/>
      <c r="O22" s="97"/>
      <c r="P22" s="81" t="str">
        <f t="shared" si="1"/>
        <v/>
      </c>
      <c r="Q22" s="97"/>
      <c r="R22" s="81" t="str">
        <f t="shared" si="2"/>
        <v/>
      </c>
      <c r="S22" s="82"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85">
        <f t="shared" si="0"/>
        <v>0</v>
      </c>
      <c r="U22" s="86">
        <f t="shared" si="0"/>
        <v>0</v>
      </c>
      <c r="V22" s="86">
        <f t="shared" si="0"/>
        <v>0</v>
      </c>
      <c r="W22" s="81">
        <f t="shared" si="0"/>
        <v>0</v>
      </c>
      <c r="X22" s="81">
        <f t="shared" si="0"/>
        <v>0</v>
      </c>
      <c r="Y22" s="87">
        <f t="shared" si="0"/>
        <v>0</v>
      </c>
      <c r="Z22" s="86">
        <f t="shared" si="0"/>
        <v>0</v>
      </c>
      <c r="AA22" s="86" t="str">
        <f t="shared" si="0"/>
        <v/>
      </c>
      <c r="AB22" s="81"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81" t="str">
        <f t="shared" si="3"/>
        <v/>
      </c>
      <c r="AD22" s="82"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106"/>
      <c r="B23" s="108"/>
      <c r="C23" s="53" t="s">
        <v>69</v>
      </c>
      <c r="D23" s="105"/>
      <c r="E23" s="99"/>
      <c r="F23" s="99"/>
      <c r="G23" s="99"/>
      <c r="H23" s="104"/>
      <c r="I23" s="96"/>
      <c r="J23" s="97"/>
      <c r="K23" s="97"/>
      <c r="L23" s="97"/>
      <c r="M23" s="97"/>
      <c r="N23" s="98"/>
      <c r="O23" s="97"/>
      <c r="P23" s="81" t="str">
        <f t="shared" si="1"/>
        <v/>
      </c>
      <c r="Q23" s="97"/>
      <c r="R23" s="81" t="str">
        <f t="shared" si="2"/>
        <v/>
      </c>
      <c r="S23" s="82"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85">
        <f t="shared" si="0"/>
        <v>0</v>
      </c>
      <c r="U23" s="86">
        <f t="shared" si="0"/>
        <v>0</v>
      </c>
      <c r="V23" s="86">
        <f t="shared" si="0"/>
        <v>0</v>
      </c>
      <c r="W23" s="81">
        <f t="shared" si="0"/>
        <v>0</v>
      </c>
      <c r="X23" s="81">
        <f t="shared" si="0"/>
        <v>0</v>
      </c>
      <c r="Y23" s="87">
        <f t="shared" si="0"/>
        <v>0</v>
      </c>
      <c r="Z23" s="86">
        <f t="shared" si="0"/>
        <v>0</v>
      </c>
      <c r="AA23" s="86" t="str">
        <f t="shared" si="0"/>
        <v/>
      </c>
      <c r="AB23" s="81"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81" t="str">
        <f t="shared" si="3"/>
        <v/>
      </c>
      <c r="AD23" s="82"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106"/>
      <c r="B24" s="108"/>
      <c r="C24" s="53" t="s">
        <v>69</v>
      </c>
      <c r="D24" s="105"/>
      <c r="E24" s="99"/>
      <c r="F24" s="99"/>
      <c r="G24" s="99"/>
      <c r="H24" s="104"/>
      <c r="I24" s="96"/>
      <c r="J24" s="97"/>
      <c r="K24" s="97"/>
      <c r="L24" s="97"/>
      <c r="M24" s="97"/>
      <c r="N24" s="98"/>
      <c r="O24" s="97"/>
      <c r="P24" s="81" t="str">
        <f t="shared" si="1"/>
        <v/>
      </c>
      <c r="Q24" s="97"/>
      <c r="R24" s="81" t="str">
        <f t="shared" si="2"/>
        <v/>
      </c>
      <c r="S24" s="82"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85">
        <f t="shared" si="0"/>
        <v>0</v>
      </c>
      <c r="U24" s="86">
        <f t="shared" si="0"/>
        <v>0</v>
      </c>
      <c r="V24" s="86">
        <f t="shared" si="0"/>
        <v>0</v>
      </c>
      <c r="W24" s="81">
        <f t="shared" si="0"/>
        <v>0</v>
      </c>
      <c r="X24" s="81">
        <f t="shared" si="0"/>
        <v>0</v>
      </c>
      <c r="Y24" s="87">
        <f t="shared" si="0"/>
        <v>0</v>
      </c>
      <c r="Z24" s="86">
        <f t="shared" si="0"/>
        <v>0</v>
      </c>
      <c r="AA24" s="86" t="str">
        <f t="shared" si="0"/>
        <v/>
      </c>
      <c r="AB24" s="81"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81" t="str">
        <f t="shared" si="3"/>
        <v/>
      </c>
      <c r="AD24" s="82"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106"/>
      <c r="B25" s="108"/>
      <c r="C25" s="53" t="s">
        <v>69</v>
      </c>
      <c r="D25" s="105"/>
      <c r="E25" s="99"/>
      <c r="F25" s="99"/>
      <c r="G25" s="99"/>
      <c r="H25" s="104"/>
      <c r="I25" s="96"/>
      <c r="J25" s="97"/>
      <c r="K25" s="97"/>
      <c r="L25" s="97"/>
      <c r="M25" s="97"/>
      <c r="N25" s="98"/>
      <c r="O25" s="97"/>
      <c r="P25" s="81" t="str">
        <f t="shared" si="1"/>
        <v/>
      </c>
      <c r="Q25" s="97"/>
      <c r="R25" s="81" t="str">
        <f t="shared" si="2"/>
        <v/>
      </c>
      <c r="S25" s="82"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85">
        <f t="shared" ref="T25:AA33" si="4">I25</f>
        <v>0</v>
      </c>
      <c r="U25" s="86">
        <f t="shared" si="4"/>
        <v>0</v>
      </c>
      <c r="V25" s="86">
        <f t="shared" si="4"/>
        <v>0</v>
      </c>
      <c r="W25" s="81">
        <f t="shared" si="4"/>
        <v>0</v>
      </c>
      <c r="X25" s="81">
        <f t="shared" si="4"/>
        <v>0</v>
      </c>
      <c r="Y25" s="87">
        <f t="shared" si="4"/>
        <v>0</v>
      </c>
      <c r="Z25" s="86">
        <f t="shared" si="4"/>
        <v>0</v>
      </c>
      <c r="AA25" s="86" t="str">
        <f t="shared" si="4"/>
        <v/>
      </c>
      <c r="AB25" s="81"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81" t="str">
        <f t="shared" si="3"/>
        <v/>
      </c>
      <c r="AD25" s="82"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106"/>
      <c r="B26" s="108"/>
      <c r="C26" s="53" t="s">
        <v>69</v>
      </c>
      <c r="D26" s="105"/>
      <c r="E26" s="99"/>
      <c r="F26" s="99"/>
      <c r="G26" s="99"/>
      <c r="H26" s="104"/>
      <c r="I26" s="96"/>
      <c r="J26" s="97"/>
      <c r="K26" s="97"/>
      <c r="L26" s="97"/>
      <c r="M26" s="97"/>
      <c r="N26" s="98"/>
      <c r="O26" s="97"/>
      <c r="P26" s="81" t="str">
        <f t="shared" si="1"/>
        <v/>
      </c>
      <c r="Q26" s="97"/>
      <c r="R26" s="81" t="str">
        <f t="shared" si="2"/>
        <v/>
      </c>
      <c r="S26" s="82"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85">
        <f t="shared" si="4"/>
        <v>0</v>
      </c>
      <c r="U26" s="86">
        <f t="shared" si="4"/>
        <v>0</v>
      </c>
      <c r="V26" s="86">
        <f t="shared" si="4"/>
        <v>0</v>
      </c>
      <c r="W26" s="81">
        <f t="shared" si="4"/>
        <v>0</v>
      </c>
      <c r="X26" s="81">
        <f t="shared" si="4"/>
        <v>0</v>
      </c>
      <c r="Y26" s="87">
        <f t="shared" si="4"/>
        <v>0</v>
      </c>
      <c r="Z26" s="86">
        <f t="shared" si="4"/>
        <v>0</v>
      </c>
      <c r="AA26" s="86" t="str">
        <f t="shared" si="4"/>
        <v/>
      </c>
      <c r="AB26" s="81"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81" t="str">
        <f t="shared" si="3"/>
        <v/>
      </c>
      <c r="AD26" s="82"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106"/>
      <c r="B27" s="108"/>
      <c r="C27" s="53" t="s">
        <v>69</v>
      </c>
      <c r="D27" s="105"/>
      <c r="E27" s="99"/>
      <c r="F27" s="99"/>
      <c r="G27" s="99"/>
      <c r="H27" s="104"/>
      <c r="I27" s="96"/>
      <c r="J27" s="97"/>
      <c r="K27" s="97"/>
      <c r="L27" s="97"/>
      <c r="M27" s="97"/>
      <c r="N27" s="98"/>
      <c r="O27" s="97"/>
      <c r="P27" s="81" t="str">
        <f t="shared" si="1"/>
        <v/>
      </c>
      <c r="Q27" s="97"/>
      <c r="R27" s="81" t="str">
        <f t="shared" si="2"/>
        <v/>
      </c>
      <c r="S27" s="82"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85">
        <f t="shared" si="4"/>
        <v>0</v>
      </c>
      <c r="U27" s="86">
        <f t="shared" si="4"/>
        <v>0</v>
      </c>
      <c r="V27" s="86">
        <f t="shared" si="4"/>
        <v>0</v>
      </c>
      <c r="W27" s="81">
        <f t="shared" si="4"/>
        <v>0</v>
      </c>
      <c r="X27" s="81">
        <f t="shared" si="4"/>
        <v>0</v>
      </c>
      <c r="Y27" s="87">
        <f t="shared" si="4"/>
        <v>0</v>
      </c>
      <c r="Z27" s="86">
        <f t="shared" si="4"/>
        <v>0</v>
      </c>
      <c r="AA27" s="86" t="str">
        <f t="shared" si="4"/>
        <v/>
      </c>
      <c r="AB27" s="81"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81" t="str">
        <f t="shared" si="3"/>
        <v/>
      </c>
      <c r="AD27" s="82"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106"/>
      <c r="B28" s="108"/>
      <c r="C28" s="53" t="s">
        <v>69</v>
      </c>
      <c r="D28" s="105"/>
      <c r="E28" s="99"/>
      <c r="F28" s="99"/>
      <c r="G28" s="99"/>
      <c r="H28" s="104"/>
      <c r="I28" s="96"/>
      <c r="J28" s="97"/>
      <c r="K28" s="97"/>
      <c r="L28" s="97"/>
      <c r="M28" s="97"/>
      <c r="N28" s="98"/>
      <c r="O28" s="97"/>
      <c r="P28" s="81" t="str">
        <f t="shared" si="1"/>
        <v/>
      </c>
      <c r="Q28" s="97"/>
      <c r="R28" s="81" t="str">
        <f t="shared" si="2"/>
        <v/>
      </c>
      <c r="S28" s="82"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85">
        <f t="shared" si="4"/>
        <v>0</v>
      </c>
      <c r="U28" s="86">
        <f t="shared" si="4"/>
        <v>0</v>
      </c>
      <c r="V28" s="86">
        <f t="shared" si="4"/>
        <v>0</v>
      </c>
      <c r="W28" s="81">
        <f t="shared" si="4"/>
        <v>0</v>
      </c>
      <c r="X28" s="81">
        <f t="shared" si="4"/>
        <v>0</v>
      </c>
      <c r="Y28" s="87">
        <f t="shared" si="4"/>
        <v>0</v>
      </c>
      <c r="Z28" s="86">
        <f t="shared" si="4"/>
        <v>0</v>
      </c>
      <c r="AA28" s="86" t="str">
        <f t="shared" si="4"/>
        <v/>
      </c>
      <c r="AB28" s="81"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81" t="str">
        <f t="shared" si="3"/>
        <v/>
      </c>
      <c r="AD28" s="82"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106"/>
      <c r="B29" s="108"/>
      <c r="C29" s="53" t="s">
        <v>69</v>
      </c>
      <c r="D29" s="105"/>
      <c r="E29" s="99"/>
      <c r="F29" s="99"/>
      <c r="G29" s="99"/>
      <c r="H29" s="104"/>
      <c r="I29" s="96"/>
      <c r="J29" s="97"/>
      <c r="K29" s="97"/>
      <c r="L29" s="97"/>
      <c r="M29" s="97"/>
      <c r="N29" s="98"/>
      <c r="O29" s="97"/>
      <c r="P29" s="81" t="str">
        <f t="shared" si="1"/>
        <v/>
      </c>
      <c r="Q29" s="97"/>
      <c r="R29" s="81" t="str">
        <f t="shared" si="2"/>
        <v/>
      </c>
      <c r="S29" s="82"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85">
        <f t="shared" si="4"/>
        <v>0</v>
      </c>
      <c r="U29" s="86">
        <f t="shared" si="4"/>
        <v>0</v>
      </c>
      <c r="V29" s="86">
        <f t="shared" si="4"/>
        <v>0</v>
      </c>
      <c r="W29" s="81">
        <f t="shared" si="4"/>
        <v>0</v>
      </c>
      <c r="X29" s="81">
        <f t="shared" si="4"/>
        <v>0</v>
      </c>
      <c r="Y29" s="87">
        <f t="shared" si="4"/>
        <v>0</v>
      </c>
      <c r="Z29" s="86">
        <f t="shared" si="4"/>
        <v>0</v>
      </c>
      <c r="AA29" s="86" t="str">
        <f t="shared" si="4"/>
        <v/>
      </c>
      <c r="AB29" s="81"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81" t="str">
        <f t="shared" si="3"/>
        <v/>
      </c>
      <c r="AD29" s="82"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106"/>
      <c r="B30" s="108"/>
      <c r="C30" s="53" t="s">
        <v>69</v>
      </c>
      <c r="D30" s="105"/>
      <c r="E30" s="99"/>
      <c r="F30" s="99"/>
      <c r="G30" s="99"/>
      <c r="H30" s="104"/>
      <c r="I30" s="96"/>
      <c r="J30" s="97"/>
      <c r="K30" s="97"/>
      <c r="L30" s="97"/>
      <c r="M30" s="97"/>
      <c r="N30" s="98"/>
      <c r="O30" s="97"/>
      <c r="P30" s="81" t="str">
        <f t="shared" si="1"/>
        <v/>
      </c>
      <c r="Q30" s="97"/>
      <c r="R30" s="81" t="str">
        <f t="shared" si="2"/>
        <v/>
      </c>
      <c r="S30" s="82"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85">
        <f t="shared" si="4"/>
        <v>0</v>
      </c>
      <c r="U30" s="86">
        <f t="shared" si="4"/>
        <v>0</v>
      </c>
      <c r="V30" s="86">
        <f t="shared" si="4"/>
        <v>0</v>
      </c>
      <c r="W30" s="81">
        <f t="shared" si="4"/>
        <v>0</v>
      </c>
      <c r="X30" s="81">
        <f t="shared" si="4"/>
        <v>0</v>
      </c>
      <c r="Y30" s="87">
        <f t="shared" si="4"/>
        <v>0</v>
      </c>
      <c r="Z30" s="86">
        <f t="shared" si="4"/>
        <v>0</v>
      </c>
      <c r="AA30" s="86" t="str">
        <f t="shared" si="4"/>
        <v/>
      </c>
      <c r="AB30" s="81"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81" t="str">
        <f t="shared" si="3"/>
        <v/>
      </c>
      <c r="AD30" s="82"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106"/>
      <c r="B31" s="108"/>
      <c r="C31" s="53" t="s">
        <v>69</v>
      </c>
      <c r="D31" s="105"/>
      <c r="E31" s="99"/>
      <c r="F31" s="99"/>
      <c r="G31" s="99"/>
      <c r="H31" s="104"/>
      <c r="I31" s="96"/>
      <c r="J31" s="97"/>
      <c r="K31" s="97"/>
      <c r="L31" s="97"/>
      <c r="M31" s="97"/>
      <c r="N31" s="98"/>
      <c r="O31" s="97"/>
      <c r="P31" s="81" t="str">
        <f t="shared" si="1"/>
        <v/>
      </c>
      <c r="Q31" s="97"/>
      <c r="R31" s="81" t="str">
        <f t="shared" si="2"/>
        <v/>
      </c>
      <c r="S31" s="82"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85">
        <f t="shared" si="4"/>
        <v>0</v>
      </c>
      <c r="U31" s="86">
        <f t="shared" si="4"/>
        <v>0</v>
      </c>
      <c r="V31" s="86">
        <f t="shared" si="4"/>
        <v>0</v>
      </c>
      <c r="W31" s="81">
        <f t="shared" si="4"/>
        <v>0</v>
      </c>
      <c r="X31" s="81">
        <f t="shared" si="4"/>
        <v>0</v>
      </c>
      <c r="Y31" s="87">
        <f>N31</f>
        <v>0</v>
      </c>
      <c r="Z31" s="86">
        <f t="shared" si="4"/>
        <v>0</v>
      </c>
      <c r="AA31" s="86" t="str">
        <f>P31</f>
        <v/>
      </c>
      <c r="AB31" s="81"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81" t="str">
        <f t="shared" si="3"/>
        <v/>
      </c>
      <c r="AD31" s="82"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106"/>
      <c r="B32" s="108"/>
      <c r="C32" s="53" t="s">
        <v>69</v>
      </c>
      <c r="D32" s="105"/>
      <c r="E32" s="99"/>
      <c r="F32" s="99"/>
      <c r="G32" s="99"/>
      <c r="H32" s="104"/>
      <c r="I32" s="96"/>
      <c r="J32" s="97"/>
      <c r="K32" s="97"/>
      <c r="L32" s="97"/>
      <c r="M32" s="97"/>
      <c r="N32" s="98"/>
      <c r="O32" s="97"/>
      <c r="P32" s="81" t="str">
        <f t="shared" si="1"/>
        <v/>
      </c>
      <c r="Q32" s="97"/>
      <c r="R32" s="81" t="str">
        <f t="shared" si="2"/>
        <v/>
      </c>
      <c r="S32" s="82"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85">
        <f t="shared" si="4"/>
        <v>0</v>
      </c>
      <c r="U32" s="86">
        <f t="shared" si="4"/>
        <v>0</v>
      </c>
      <c r="V32" s="86">
        <f t="shared" si="4"/>
        <v>0</v>
      </c>
      <c r="W32" s="81">
        <f t="shared" si="4"/>
        <v>0</v>
      </c>
      <c r="X32" s="81">
        <f t="shared" si="4"/>
        <v>0</v>
      </c>
      <c r="Y32" s="87">
        <f>N32</f>
        <v>0</v>
      </c>
      <c r="Z32" s="86">
        <f t="shared" si="4"/>
        <v>0</v>
      </c>
      <c r="AA32" s="86" t="str">
        <f>P32</f>
        <v/>
      </c>
      <c r="AB32" s="81"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81" t="str">
        <f t="shared" si="3"/>
        <v/>
      </c>
      <c r="AD32" s="82"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106"/>
      <c r="B33" s="108"/>
      <c r="C33" s="53" t="s">
        <v>69</v>
      </c>
      <c r="D33" s="105"/>
      <c r="E33" s="99"/>
      <c r="F33" s="99"/>
      <c r="G33" s="99"/>
      <c r="H33" s="104"/>
      <c r="I33" s="96"/>
      <c r="J33" s="97"/>
      <c r="K33" s="97"/>
      <c r="L33" s="97"/>
      <c r="M33" s="97"/>
      <c r="N33" s="98"/>
      <c r="O33" s="97"/>
      <c r="P33" s="81" t="str">
        <f t="shared" si="1"/>
        <v/>
      </c>
      <c r="Q33" s="97"/>
      <c r="R33" s="81" t="str">
        <f t="shared" si="2"/>
        <v/>
      </c>
      <c r="S33" s="82"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85">
        <f t="shared" si="4"/>
        <v>0</v>
      </c>
      <c r="U33" s="86">
        <f t="shared" si="4"/>
        <v>0</v>
      </c>
      <c r="V33" s="86">
        <f t="shared" si="4"/>
        <v>0</v>
      </c>
      <c r="W33" s="81">
        <f t="shared" si="4"/>
        <v>0</v>
      </c>
      <c r="X33" s="81">
        <f t="shared" si="4"/>
        <v>0</v>
      </c>
      <c r="Y33" s="87">
        <f>N33</f>
        <v>0</v>
      </c>
      <c r="Z33" s="86">
        <f>O33</f>
        <v>0</v>
      </c>
      <c r="AA33" s="86" t="str">
        <f>P33</f>
        <v/>
      </c>
      <c r="AB33" s="81"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81" t="str">
        <f>R33</f>
        <v/>
      </c>
      <c r="AD33" s="82"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291" t="s">
        <v>92</v>
      </c>
      <c r="B34" s="292"/>
      <c r="C34" s="292"/>
      <c r="D34" s="292"/>
      <c r="E34" s="292"/>
      <c r="F34" s="292"/>
      <c r="G34" s="292"/>
      <c r="H34" s="292"/>
      <c r="I34" s="71">
        <f t="shared" ref="I34:AD34" si="5">SUM(I9:I33)</f>
        <v>0</v>
      </c>
      <c r="J34" s="72">
        <f t="shared" si="5"/>
        <v>0</v>
      </c>
      <c r="K34" s="73">
        <f t="shared" si="5"/>
        <v>0</v>
      </c>
      <c r="L34" s="74">
        <f t="shared" si="5"/>
        <v>0</v>
      </c>
      <c r="M34" s="72">
        <f t="shared" si="5"/>
        <v>0</v>
      </c>
      <c r="N34" s="74">
        <f t="shared" si="5"/>
        <v>0</v>
      </c>
      <c r="O34" s="72">
        <f t="shared" si="5"/>
        <v>0</v>
      </c>
      <c r="P34" s="72"/>
      <c r="Q34" s="72">
        <f t="shared" si="5"/>
        <v>0</v>
      </c>
      <c r="R34" s="72"/>
      <c r="S34" s="72">
        <f t="shared" si="5"/>
        <v>0</v>
      </c>
      <c r="T34" s="75">
        <f t="shared" si="5"/>
        <v>0</v>
      </c>
      <c r="U34" s="76">
        <f t="shared" si="5"/>
        <v>0</v>
      </c>
      <c r="V34" s="76">
        <f t="shared" si="5"/>
        <v>0</v>
      </c>
      <c r="W34" s="76">
        <f t="shared" si="5"/>
        <v>0</v>
      </c>
      <c r="X34" s="76">
        <f t="shared" si="5"/>
        <v>0</v>
      </c>
      <c r="Y34" s="77">
        <f t="shared" si="5"/>
        <v>0</v>
      </c>
      <c r="Z34" s="76">
        <f t="shared" si="5"/>
        <v>0</v>
      </c>
      <c r="AA34" s="76"/>
      <c r="AB34" s="76">
        <f t="shared" si="5"/>
        <v>0</v>
      </c>
      <c r="AC34" s="76"/>
      <c r="AD34" s="78">
        <f t="shared" si="5"/>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293" t="s">
        <v>44</v>
      </c>
      <c r="J36" s="274"/>
      <c r="K36" s="274"/>
      <c r="L36" s="274"/>
      <c r="M36" s="274"/>
      <c r="N36" s="274"/>
      <c r="O36" s="282">
        <f>SUM(J34,K34,M34,O34,Q34,S34,K5)</f>
        <v>0</v>
      </c>
      <c r="P36" s="283"/>
      <c r="Q36" s="283"/>
      <c r="R36" s="283"/>
      <c r="S36" s="284"/>
      <c r="T36" s="273" t="s">
        <v>93</v>
      </c>
      <c r="U36" s="274"/>
      <c r="V36" s="274"/>
      <c r="W36" s="274"/>
      <c r="X36" s="274"/>
      <c r="Y36" s="274"/>
      <c r="Z36" s="282">
        <f>SUM(U34,V34,X34,Z34,AB34,AD34,V5)</f>
        <v>0</v>
      </c>
      <c r="AA36" s="283"/>
      <c r="AB36" s="283"/>
      <c r="AC36" s="283"/>
      <c r="AD36" s="284"/>
    </row>
    <row r="37" spans="1:30" ht="16.5" thickBot="1">
      <c r="A37" s="271" t="s">
        <v>94</v>
      </c>
      <c r="B37" s="271"/>
      <c r="C37" s="271"/>
      <c r="D37" s="271"/>
      <c r="E37" s="271"/>
      <c r="F37" s="271"/>
      <c r="G37" s="271"/>
      <c r="H37" s="271"/>
      <c r="I37" s="272"/>
      <c r="J37" s="272"/>
      <c r="K37" s="272"/>
      <c r="L37" s="272"/>
      <c r="M37" s="272"/>
      <c r="N37" s="272"/>
      <c r="O37" s="44"/>
      <c r="P37" s="44"/>
      <c r="Q37" s="44"/>
      <c r="R37" s="44"/>
      <c r="S37" s="44"/>
      <c r="T37" s="273" t="s">
        <v>95</v>
      </c>
      <c r="U37" s="274"/>
      <c r="V37" s="274"/>
      <c r="W37" s="274"/>
      <c r="X37" s="274"/>
      <c r="Y37" s="274"/>
      <c r="Z37" s="282">
        <f>O36-Z36</f>
        <v>0</v>
      </c>
      <c r="AA37" s="283"/>
      <c r="AB37" s="283"/>
      <c r="AC37" s="283"/>
      <c r="AD37" s="284"/>
    </row>
  </sheetData>
  <sheetProtection sheet="1" selectLockedCells="1"/>
  <protectedRanges>
    <protectedRange sqref="K5 P5 S5 A9:B33 D9:O33 Q9:Q33" name="範囲1"/>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W1:AD1"/>
    <mergeCell ref="E2:F2"/>
    <mergeCell ref="A3:AD3"/>
    <mergeCell ref="I4:S4"/>
    <mergeCell ref="T4:AD4"/>
  </mergeCells>
  <phoneticPr fontId="5"/>
  <conditionalFormatting sqref="K5:M5 P5 S5 A9:O33 Q9:Q33">
    <cfRule type="containsBlanks" dxfId="22" priority="2">
      <formula>LEN(TRIM(A5))=0</formula>
    </cfRule>
  </conditionalFormatting>
  <dataValidations count="1">
    <dataValidation type="list" allowBlank="1" showInputMessage="1" showErrorMessage="1" sqref="S5 P5" xr:uid="{4E139831-F20A-459D-ADA1-8D2FA3B49C44}">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6BD0EAF-A845-451D-A674-529BC054CD7E}">
          <x14:formula1>
            <xm:f>'(参考)宿泊費等'!$H$2:$BB$2</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9A31-D1DF-4454-9545-AC07054457EB}">
  <sheetPr>
    <tabColor rgb="FFFFFF00"/>
    <pageSetUpPr fitToPage="1"/>
  </sheetPr>
  <dimension ref="A1:AD37"/>
  <sheetViews>
    <sheetView showZeros="0" view="pageBreakPreview" topLeftCell="A23" zoomScale="85" zoomScaleNormal="85" zoomScaleSheetLayoutView="85" workbookViewId="0">
      <selection activeCell="AB8" sqref="AB8"/>
    </sheetView>
  </sheetViews>
  <sheetFormatPr defaultColWidth="2.5703125" defaultRowHeight="37.5" customHeight="1"/>
  <cols>
    <col min="1" max="1" width="8.7109375" style="5" customWidth="1"/>
    <col min="2" max="2" width="7.5703125" style="5" customWidth="1"/>
    <col min="3" max="3" width="4.28515625" style="13" bestFit="1" customWidth="1"/>
    <col min="4" max="4" width="7.5703125" style="5" customWidth="1"/>
    <col min="5" max="7" width="10.7109375" style="5" customWidth="1"/>
    <col min="8" max="8" width="7.42578125" style="13" customWidth="1"/>
    <col min="9" max="30" width="7.42578125" style="5" customWidth="1"/>
    <col min="31" max="16384" width="2.5703125" style="5"/>
  </cols>
  <sheetData>
    <row r="1" spans="1:30" ht="15.75">
      <c r="A1" s="9" t="s">
        <v>0</v>
      </c>
      <c r="B1" s="9"/>
      <c r="C1" s="9"/>
      <c r="D1" s="9"/>
      <c r="E1" s="9"/>
      <c r="F1" s="9"/>
      <c r="G1" s="9"/>
      <c r="H1" s="9"/>
      <c r="I1" s="9"/>
      <c r="J1" s="9"/>
      <c r="K1" s="9"/>
      <c r="L1" s="9"/>
      <c r="M1" s="9"/>
      <c r="N1" s="9"/>
      <c r="O1" s="9"/>
      <c r="P1" s="9"/>
      <c r="Q1" s="9"/>
      <c r="R1" s="9"/>
      <c r="S1" s="9"/>
      <c r="T1" s="9"/>
      <c r="U1" s="9"/>
      <c r="V1" s="9"/>
      <c r="W1" s="298">
        <f>'計画書(公共)'!U6</f>
        <v>0</v>
      </c>
      <c r="X1" s="298"/>
      <c r="Y1" s="298"/>
      <c r="Z1" s="298"/>
      <c r="AA1" s="298"/>
      <c r="AB1" s="298"/>
      <c r="AC1" s="298"/>
      <c r="AD1" s="298"/>
    </row>
    <row r="2" spans="1:30" s="8" customFormat="1" ht="15" customHeight="1">
      <c r="A2" s="1" t="s">
        <v>51</v>
      </c>
      <c r="B2" s="1"/>
      <c r="C2" s="1"/>
      <c r="D2" s="1"/>
      <c r="E2" s="326">
        <f>'計画書(公共)'!M2</f>
        <v>0</v>
      </c>
      <c r="F2" s="326"/>
      <c r="G2" s="1"/>
      <c r="H2" s="1"/>
      <c r="I2" s="1"/>
      <c r="J2" s="1"/>
      <c r="K2" s="1"/>
      <c r="L2" s="1"/>
      <c r="M2" s="1"/>
      <c r="N2" s="1"/>
      <c r="O2" s="1"/>
      <c r="P2" s="1"/>
      <c r="Q2" s="1"/>
      <c r="R2" s="1"/>
      <c r="S2" s="1"/>
      <c r="T2" s="1"/>
      <c r="U2" s="1"/>
      <c r="V2" s="1"/>
      <c r="W2" s="1"/>
      <c r="X2" s="1"/>
      <c r="Y2" s="1"/>
      <c r="Z2" s="1"/>
      <c r="AA2" s="1"/>
      <c r="AB2" s="1"/>
      <c r="AC2" s="1"/>
      <c r="AD2" s="1"/>
    </row>
    <row r="3" spans="1:30" ht="16.5" thickBot="1">
      <c r="A3" s="301" t="s">
        <v>105</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row>
    <row r="4" spans="1:30" ht="15.75">
      <c r="E4" s="9"/>
      <c r="F4" s="9"/>
      <c r="G4" s="9"/>
      <c r="H4" s="10"/>
      <c r="I4" s="303" t="s">
        <v>53</v>
      </c>
      <c r="J4" s="304"/>
      <c r="K4" s="304"/>
      <c r="L4" s="304"/>
      <c r="M4" s="304"/>
      <c r="N4" s="304"/>
      <c r="O4" s="304"/>
      <c r="P4" s="304"/>
      <c r="Q4" s="304"/>
      <c r="R4" s="304"/>
      <c r="S4" s="305"/>
      <c r="T4" s="303" t="s">
        <v>54</v>
      </c>
      <c r="U4" s="304"/>
      <c r="V4" s="304"/>
      <c r="W4" s="304"/>
      <c r="X4" s="304"/>
      <c r="Y4" s="304"/>
      <c r="Z4" s="304"/>
      <c r="AA4" s="304"/>
      <c r="AB4" s="304"/>
      <c r="AC4" s="304"/>
      <c r="AD4" s="305"/>
    </row>
    <row r="5" spans="1:30" ht="32.25" customHeight="1">
      <c r="A5" s="13" t="s">
        <v>55</v>
      </c>
      <c r="B5" s="299">
        <f>'計画書(公共)'!Z18</f>
        <v>0</v>
      </c>
      <c r="C5" s="299"/>
      <c r="D5" s="299"/>
      <c r="E5" s="299"/>
      <c r="F5" s="11"/>
      <c r="G5" s="11"/>
      <c r="H5" s="12"/>
      <c r="I5" s="310" t="s">
        <v>56</v>
      </c>
      <c r="J5" s="278"/>
      <c r="K5" s="311"/>
      <c r="L5" s="312"/>
      <c r="M5" s="313"/>
      <c r="N5" s="308" t="s">
        <v>57</v>
      </c>
      <c r="O5" s="309"/>
      <c r="P5" s="100"/>
      <c r="Q5" s="275" t="s">
        <v>59</v>
      </c>
      <c r="R5" s="276"/>
      <c r="S5" s="101"/>
      <c r="T5" s="310" t="s">
        <v>56</v>
      </c>
      <c r="U5" s="278"/>
      <c r="V5" s="279">
        <f>K5</f>
        <v>0</v>
      </c>
      <c r="W5" s="280"/>
      <c r="X5" s="281"/>
      <c r="Y5" s="308" t="s">
        <v>57</v>
      </c>
      <c r="Z5" s="309"/>
      <c r="AA5" s="80">
        <f>P5</f>
        <v>0</v>
      </c>
      <c r="AB5" s="275" t="s">
        <v>59</v>
      </c>
      <c r="AC5" s="276"/>
      <c r="AD5" s="79">
        <f>S5</f>
        <v>0</v>
      </c>
    </row>
    <row r="6" spans="1:30" ht="31.5" customHeight="1" thickBot="1">
      <c r="A6" s="13" t="s">
        <v>61</v>
      </c>
      <c r="B6" s="285">
        <f>'計画書(公共)'!O18</f>
        <v>0</v>
      </c>
      <c r="C6" s="285"/>
      <c r="D6" s="285"/>
      <c r="E6" s="285"/>
      <c r="I6" s="294" t="s">
        <v>62</v>
      </c>
      <c r="J6" s="287"/>
      <c r="K6" s="287"/>
      <c r="L6" s="269" t="s">
        <v>63</v>
      </c>
      <c r="M6" s="270"/>
      <c r="N6" s="286" t="s">
        <v>64</v>
      </c>
      <c r="O6" s="287"/>
      <c r="P6" s="295" t="s">
        <v>65</v>
      </c>
      <c r="Q6" s="295"/>
      <c r="R6" s="296" t="s">
        <v>66</v>
      </c>
      <c r="S6" s="297"/>
      <c r="T6" s="294" t="str">
        <f>I6</f>
        <v>鉄道賃</v>
      </c>
      <c r="U6" s="287"/>
      <c r="V6" s="287"/>
      <c r="W6" s="269" t="str">
        <f>L6</f>
        <v>航空賃</v>
      </c>
      <c r="X6" s="270"/>
      <c r="Y6" s="286" t="s">
        <v>64</v>
      </c>
      <c r="Z6" s="287"/>
      <c r="AA6" s="288" t="str">
        <f>P6</f>
        <v>宿泊費</v>
      </c>
      <c r="AB6" s="289"/>
      <c r="AC6" s="288" t="str">
        <f>R6</f>
        <v>宿泊手当</v>
      </c>
      <c r="AD6" s="290"/>
    </row>
    <row r="7" spans="1:30" ht="31.5">
      <c r="A7" s="14" t="s">
        <v>67</v>
      </c>
      <c r="B7" s="15" t="s">
        <v>68</v>
      </c>
      <c r="C7" s="16" t="s">
        <v>69</v>
      </c>
      <c r="D7" s="17" t="s">
        <v>70</v>
      </c>
      <c r="E7" s="18" t="s">
        <v>71</v>
      </c>
      <c r="F7" s="19" t="s">
        <v>72</v>
      </c>
      <c r="G7" s="18" t="s">
        <v>73</v>
      </c>
      <c r="H7" s="20" t="s">
        <v>74</v>
      </c>
      <c r="I7" s="21" t="s">
        <v>75</v>
      </c>
      <c r="J7" s="22" t="s">
        <v>76</v>
      </c>
      <c r="K7" s="23" t="s">
        <v>77</v>
      </c>
      <c r="L7" s="24" t="s">
        <v>75</v>
      </c>
      <c r="M7" s="22" t="s">
        <v>76</v>
      </c>
      <c r="N7" s="22" t="s">
        <v>75</v>
      </c>
      <c r="O7" s="25" t="s">
        <v>76</v>
      </c>
      <c r="P7" s="25" t="s">
        <v>78</v>
      </c>
      <c r="Q7" s="25" t="s">
        <v>79</v>
      </c>
      <c r="R7" s="25" t="s">
        <v>78</v>
      </c>
      <c r="S7" s="26" t="s">
        <v>80</v>
      </c>
      <c r="T7" s="21" t="str">
        <f>I7</f>
        <v>路程</v>
      </c>
      <c r="U7" s="22" t="str">
        <f>J7</f>
        <v>運賃</v>
      </c>
      <c r="V7" s="23" t="str">
        <f>K7</f>
        <v>急行
料金</v>
      </c>
      <c r="W7" s="24" t="str">
        <f>L7</f>
        <v>路程</v>
      </c>
      <c r="X7" s="22" t="str">
        <f>M7</f>
        <v>運賃</v>
      </c>
      <c r="Y7" s="22" t="str">
        <f>N7</f>
        <v>路程</v>
      </c>
      <c r="Z7" s="22" t="str">
        <f>O7</f>
        <v>運賃</v>
      </c>
      <c r="AA7" s="22" t="str">
        <f>P7</f>
        <v>夜数</v>
      </c>
      <c r="AB7" s="22" t="s">
        <v>81</v>
      </c>
      <c r="AC7" s="22" t="str">
        <f>R7</f>
        <v>夜数</v>
      </c>
      <c r="AD7" s="27" t="str">
        <f>S7</f>
        <v>定額</v>
      </c>
    </row>
    <row r="8" spans="1:30" ht="15.75">
      <c r="A8" s="28"/>
      <c r="B8" s="29"/>
      <c r="C8" s="30"/>
      <c r="D8" s="31"/>
      <c r="E8" s="32"/>
      <c r="F8" s="33"/>
      <c r="G8" s="32"/>
      <c r="H8" s="34"/>
      <c r="I8" s="35" t="s">
        <v>82</v>
      </c>
      <c r="J8" s="36" t="s">
        <v>83</v>
      </c>
      <c r="K8" s="37" t="s">
        <v>83</v>
      </c>
      <c r="L8" s="38" t="s">
        <v>82</v>
      </c>
      <c r="M8" s="36" t="s">
        <v>83</v>
      </c>
      <c r="N8" s="36" t="s">
        <v>82</v>
      </c>
      <c r="O8" s="39" t="s">
        <v>83</v>
      </c>
      <c r="P8" s="40" t="s">
        <v>84</v>
      </c>
      <c r="Q8" s="40" t="s">
        <v>83</v>
      </c>
      <c r="R8" s="40" t="s">
        <v>84</v>
      </c>
      <c r="S8" s="41" t="s">
        <v>83</v>
      </c>
      <c r="T8" s="35" t="s">
        <v>82</v>
      </c>
      <c r="U8" s="36" t="s">
        <v>83</v>
      </c>
      <c r="V8" s="37" t="s">
        <v>83</v>
      </c>
      <c r="W8" s="38" t="s">
        <v>82</v>
      </c>
      <c r="X8" s="36" t="s">
        <v>83</v>
      </c>
      <c r="Y8" s="36" t="s">
        <v>82</v>
      </c>
      <c r="Z8" s="39" t="s">
        <v>83</v>
      </c>
      <c r="AA8" s="40" t="s">
        <v>84</v>
      </c>
      <c r="AB8" s="40" t="s">
        <v>83</v>
      </c>
      <c r="AC8" s="40" t="s">
        <v>84</v>
      </c>
      <c r="AD8" s="41" t="s">
        <v>83</v>
      </c>
    </row>
    <row r="9" spans="1:30" ht="22.5" customHeight="1">
      <c r="A9" s="106"/>
      <c r="B9" s="107"/>
      <c r="C9" s="47" t="s">
        <v>69</v>
      </c>
      <c r="D9" s="102"/>
      <c r="E9" s="103"/>
      <c r="F9" s="103"/>
      <c r="G9" s="103"/>
      <c r="H9" s="104"/>
      <c r="I9" s="92"/>
      <c r="J9" s="93"/>
      <c r="K9" s="93"/>
      <c r="L9" s="93"/>
      <c r="M9" s="93"/>
      <c r="N9" s="94"/>
      <c r="O9" s="95"/>
      <c r="P9" s="81" t="str">
        <f>IF(H9="","",1)</f>
        <v/>
      </c>
      <c r="Q9" s="93"/>
      <c r="R9" s="81" t="str">
        <f>P9</f>
        <v/>
      </c>
      <c r="S9" s="82" t="str">
        <f>IF(R9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9" s="83">
        <f t="shared" ref="T9:AA24" si="0">I9</f>
        <v>0</v>
      </c>
      <c r="U9" s="81">
        <f t="shared" si="0"/>
        <v>0</v>
      </c>
      <c r="V9" s="81">
        <f t="shared" si="0"/>
        <v>0</v>
      </c>
      <c r="W9" s="81">
        <f t="shared" si="0"/>
        <v>0</v>
      </c>
      <c r="X9" s="81">
        <f t="shared" si="0"/>
        <v>0</v>
      </c>
      <c r="Y9" s="84">
        <f t="shared" si="0"/>
        <v>0</v>
      </c>
      <c r="Z9" s="81">
        <f t="shared" si="0"/>
        <v>0</v>
      </c>
      <c r="AA9" s="81" t="str">
        <f t="shared" si="0"/>
        <v/>
      </c>
      <c r="AB9" s="81" t="str">
        <f>IF(K5="",IFERROR(IF(OR(H9="北海道",H9="青森県",H9="岩手県",H9="宮城県",H9="秋田県",H9="山形県",H9="福島県",H9="茨城県",H9="栃木県",H9="群馬県",H9="埼玉県",H9="千葉県",H9="東京都",H9="神奈川県",H9="新潟県",H9="富山県",H9="石川県",H9="福井県",H9="山梨県",H9="長野県",H9="岐阜県",H9="静岡県",H9="愛知県",H9="三重県",H9="滋賀県",H9="京都府",H9="大阪府",H9="兵庫県",H9="奈良県",H9="和歌山県",H9="鳥取県",H9="島根県",H9="岡山県",H9="広島県",H9="山口県",H9="徳島県",H9="香川県",H9="愛媛県",H9="高知県",H9="福岡県",H9="佐賀県",H9="長崎県",H9="熊本県",H9="大分県",H9="宮崎県",H9="鹿児島県",H9="沖縄県"),IF(AA9=1,MIN(Q9,_xlfn.XLOOKUP($B$6,'(参考)宿泊費等'!$B$3:$B$25,_xlfn.XLOOKUP(H9,'(参考)宿泊費等'!$H$2:$BB$2,'(参考)宿泊費等'!$H$3:$BB$25,""),"")),""),""),""),"")</f>
        <v/>
      </c>
      <c r="AC9" s="81" t="str">
        <f>R9</f>
        <v/>
      </c>
      <c r="AD9" s="82" t="str">
        <f>IF(AC9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0" spans="1:30" ht="22.5" customHeight="1">
      <c r="A10" s="106"/>
      <c r="B10" s="108"/>
      <c r="C10" s="53" t="s">
        <v>69</v>
      </c>
      <c r="D10" s="105"/>
      <c r="E10" s="99"/>
      <c r="F10" s="99"/>
      <c r="G10" s="99"/>
      <c r="H10" s="104"/>
      <c r="I10" s="96"/>
      <c r="J10" s="97"/>
      <c r="K10" s="97"/>
      <c r="L10" s="97"/>
      <c r="M10" s="97"/>
      <c r="N10" s="98"/>
      <c r="O10" s="97"/>
      <c r="P10" s="81" t="str">
        <f t="shared" ref="P10:P33" si="1">IF(H10="","",1)</f>
        <v/>
      </c>
      <c r="Q10" s="97"/>
      <c r="R10" s="81" t="str">
        <f t="shared" ref="R10:R33" si="2">P10</f>
        <v/>
      </c>
      <c r="S10" s="82" t="str">
        <f>IF(R10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0" s="85">
        <f t="shared" si="0"/>
        <v>0</v>
      </c>
      <c r="U10" s="86">
        <f t="shared" si="0"/>
        <v>0</v>
      </c>
      <c r="V10" s="86">
        <f t="shared" si="0"/>
        <v>0</v>
      </c>
      <c r="W10" s="81">
        <f t="shared" si="0"/>
        <v>0</v>
      </c>
      <c r="X10" s="81">
        <f t="shared" si="0"/>
        <v>0</v>
      </c>
      <c r="Y10" s="87">
        <f t="shared" si="0"/>
        <v>0</v>
      </c>
      <c r="Z10" s="86">
        <f t="shared" si="0"/>
        <v>0</v>
      </c>
      <c r="AA10" s="86" t="str">
        <f t="shared" si="0"/>
        <v/>
      </c>
      <c r="AB10" s="81" t="str">
        <f>IF(K5="",IFERROR(IF(OR(H10="北海道",H10="青森県",H10="岩手県",H10="宮城県",H10="秋田県",H10="山形県",H10="福島県",H10="茨城県",H10="栃木県",H10="群馬県",H10="埼玉県",H10="千葉県",H10="東京都",H10="神奈川県",H10="新潟県",H10="富山県",H10="石川県",H10="福井県",H10="山梨県",H10="長野県",H10="岐阜県",H10="静岡県",H10="愛知県",H10="三重県",H10="滋賀県",H10="京都府",H10="大阪府",H10="兵庫県",H10="奈良県",H10="和歌山県",H10="鳥取県",H10="島根県",H10="岡山県",H10="広島県",H10="山口県",H10="徳島県",H10="香川県",H10="愛媛県",H10="高知県",H10="福岡県",H10="佐賀県",H10="長崎県",H10="熊本県",H10="大分県",H10="宮崎県",H10="鹿児島県",H10="沖縄県"),IF(AA10=1,MIN(Q10,_xlfn.XLOOKUP($B$6,'(参考)宿泊費等'!$B$3:$B$25,_xlfn.XLOOKUP(H10,'(参考)宿泊費等'!$H$2:$BB$2,'(参考)宿泊費等'!$H$3:$BB$25,""),"")),""),""),""),"")</f>
        <v/>
      </c>
      <c r="AC10" s="81" t="str">
        <f t="shared" ref="AC10:AC32" si="3">R10</f>
        <v/>
      </c>
      <c r="AD10" s="82" t="str">
        <f>IF(AC10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1" spans="1:30" ht="22.5" customHeight="1">
      <c r="A11" s="106"/>
      <c r="B11" s="108"/>
      <c r="C11" s="53" t="s">
        <v>69</v>
      </c>
      <c r="D11" s="105"/>
      <c r="E11" s="99"/>
      <c r="F11" s="99"/>
      <c r="G11" s="99"/>
      <c r="H11" s="104"/>
      <c r="I11" s="96"/>
      <c r="J11" s="97"/>
      <c r="K11" s="97"/>
      <c r="L11" s="97"/>
      <c r="M11" s="97"/>
      <c r="N11" s="98"/>
      <c r="O11" s="97"/>
      <c r="P11" s="81" t="str">
        <f t="shared" si="1"/>
        <v/>
      </c>
      <c r="Q11" s="97"/>
      <c r="R11" s="81" t="str">
        <f t="shared" si="2"/>
        <v/>
      </c>
      <c r="S11" s="82" t="str">
        <f>IF(R11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1" s="85">
        <f t="shared" si="0"/>
        <v>0</v>
      </c>
      <c r="U11" s="86">
        <f t="shared" si="0"/>
        <v>0</v>
      </c>
      <c r="V11" s="86">
        <f t="shared" si="0"/>
        <v>0</v>
      </c>
      <c r="W11" s="81">
        <f t="shared" si="0"/>
        <v>0</v>
      </c>
      <c r="X11" s="81">
        <f t="shared" si="0"/>
        <v>0</v>
      </c>
      <c r="Y11" s="87">
        <f t="shared" si="0"/>
        <v>0</v>
      </c>
      <c r="Z11" s="86">
        <f t="shared" si="0"/>
        <v>0</v>
      </c>
      <c r="AA11" s="86" t="str">
        <f t="shared" si="0"/>
        <v/>
      </c>
      <c r="AB11" s="81" t="str">
        <f>IF(K5="",IFERROR(IF(OR(H11="北海道",H11="青森県",H11="岩手県",H11="宮城県",H11="秋田県",H11="山形県",H11="福島県",H11="茨城県",H11="栃木県",H11="群馬県",H11="埼玉県",H11="千葉県",H11="東京都",H11="神奈川県",H11="新潟県",H11="富山県",H11="石川県",H11="福井県",H11="山梨県",H11="長野県",H11="岐阜県",H11="静岡県",H11="愛知県",H11="三重県",H11="滋賀県",H11="京都府",H11="大阪府",H11="兵庫県",H11="奈良県",H11="和歌山県",H11="鳥取県",H11="島根県",H11="岡山県",H11="広島県",H11="山口県",H11="徳島県",H11="香川県",H11="愛媛県",H11="高知県",H11="福岡県",H11="佐賀県",H11="長崎県",H11="熊本県",H11="大分県",H11="宮崎県",H11="鹿児島県",H11="沖縄県"),IF(AA11=1,MIN(Q11,_xlfn.XLOOKUP($B$6,'(参考)宿泊費等'!$B$3:$B$25,_xlfn.XLOOKUP(H11,'(参考)宿泊費等'!$H$2:$BB$2,'(参考)宿泊費等'!$H$3:$BB$25,""),"")),""),""),""),"")</f>
        <v/>
      </c>
      <c r="AC11" s="81" t="str">
        <f t="shared" si="3"/>
        <v/>
      </c>
      <c r="AD11" s="82" t="str">
        <f>IF(AC11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2" spans="1:30" ht="22.5" customHeight="1">
      <c r="A12" s="106"/>
      <c r="B12" s="108"/>
      <c r="C12" s="53" t="s">
        <v>69</v>
      </c>
      <c r="D12" s="105"/>
      <c r="E12" s="99"/>
      <c r="F12" s="99"/>
      <c r="G12" s="99"/>
      <c r="H12" s="104"/>
      <c r="I12" s="96"/>
      <c r="J12" s="97"/>
      <c r="K12" s="97"/>
      <c r="L12" s="97"/>
      <c r="M12" s="97"/>
      <c r="N12" s="98"/>
      <c r="O12" s="97"/>
      <c r="P12" s="81" t="str">
        <f t="shared" si="1"/>
        <v/>
      </c>
      <c r="Q12" s="97"/>
      <c r="R12" s="81" t="str">
        <f t="shared" si="2"/>
        <v/>
      </c>
      <c r="S12" s="82" t="str">
        <f>IF(R12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2" s="85">
        <f t="shared" si="0"/>
        <v>0</v>
      </c>
      <c r="U12" s="86">
        <f t="shared" si="0"/>
        <v>0</v>
      </c>
      <c r="V12" s="86">
        <f t="shared" si="0"/>
        <v>0</v>
      </c>
      <c r="W12" s="81">
        <f t="shared" si="0"/>
        <v>0</v>
      </c>
      <c r="X12" s="81">
        <f t="shared" si="0"/>
        <v>0</v>
      </c>
      <c r="Y12" s="87">
        <f t="shared" si="0"/>
        <v>0</v>
      </c>
      <c r="Z12" s="86">
        <f t="shared" si="0"/>
        <v>0</v>
      </c>
      <c r="AA12" s="86" t="str">
        <f t="shared" si="0"/>
        <v/>
      </c>
      <c r="AB12" s="81" t="str">
        <f>IF(K5="",IFERROR(IF(OR(H12="北海道",H12="青森県",H12="岩手県",H12="宮城県",H12="秋田県",H12="山形県",H12="福島県",H12="茨城県",H12="栃木県",H12="群馬県",H12="埼玉県",H12="千葉県",H12="東京都",H12="神奈川県",H12="新潟県",H12="富山県",H12="石川県",H12="福井県",H12="山梨県",H12="長野県",H12="岐阜県",H12="静岡県",H12="愛知県",H12="三重県",H12="滋賀県",H12="京都府",H12="大阪府",H12="兵庫県",H12="奈良県",H12="和歌山県",H12="鳥取県",H12="島根県",H12="岡山県",H12="広島県",H12="山口県",H12="徳島県",H12="香川県",H12="愛媛県",H12="高知県",H12="福岡県",H12="佐賀県",H12="長崎県",H12="熊本県",H12="大分県",H12="宮崎県",H12="鹿児島県",H12="沖縄県"),IF(AA12=1,MIN(Q12,_xlfn.XLOOKUP($B$6,'(参考)宿泊費等'!$B$3:$B$25,_xlfn.XLOOKUP(H12,'(参考)宿泊費等'!$H$2:$BB$2,'(参考)宿泊費等'!$H$3:$BB$25,""),"")),""),""),""),"")</f>
        <v/>
      </c>
      <c r="AC12" s="81" t="str">
        <f t="shared" si="3"/>
        <v/>
      </c>
      <c r="AD12" s="82" t="str">
        <f>IF(AC12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3" spans="1:30" ht="22.5" customHeight="1">
      <c r="A13" s="106"/>
      <c r="B13" s="108"/>
      <c r="C13" s="53" t="s">
        <v>69</v>
      </c>
      <c r="D13" s="105"/>
      <c r="E13" s="99"/>
      <c r="F13" s="99"/>
      <c r="G13" s="99"/>
      <c r="H13" s="104"/>
      <c r="I13" s="96"/>
      <c r="J13" s="97"/>
      <c r="K13" s="97"/>
      <c r="L13" s="97"/>
      <c r="M13" s="97"/>
      <c r="N13" s="98"/>
      <c r="O13" s="97"/>
      <c r="P13" s="81" t="str">
        <f t="shared" si="1"/>
        <v/>
      </c>
      <c r="Q13" s="97"/>
      <c r="R13" s="81" t="str">
        <f t="shared" si="2"/>
        <v/>
      </c>
      <c r="S13" s="82" t="str">
        <f>IF(R13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3" s="85">
        <f t="shared" si="0"/>
        <v>0</v>
      </c>
      <c r="U13" s="86">
        <f t="shared" si="0"/>
        <v>0</v>
      </c>
      <c r="V13" s="86">
        <f t="shared" si="0"/>
        <v>0</v>
      </c>
      <c r="W13" s="81">
        <f t="shared" si="0"/>
        <v>0</v>
      </c>
      <c r="X13" s="81">
        <f t="shared" si="0"/>
        <v>0</v>
      </c>
      <c r="Y13" s="87">
        <f t="shared" si="0"/>
        <v>0</v>
      </c>
      <c r="Z13" s="86">
        <f t="shared" si="0"/>
        <v>0</v>
      </c>
      <c r="AA13" s="86" t="str">
        <f t="shared" si="0"/>
        <v/>
      </c>
      <c r="AB13" s="81" t="str">
        <f>IF(K5="",IFERROR(IF(OR(H13="北海道",H13="青森県",H13="岩手県",H13="宮城県",H13="秋田県",H13="山形県",H13="福島県",H13="茨城県",H13="栃木県",H13="群馬県",H13="埼玉県",H13="千葉県",H13="東京都",H13="神奈川県",H13="新潟県",H13="富山県",H13="石川県",H13="福井県",H13="山梨県",H13="長野県",H13="岐阜県",H13="静岡県",H13="愛知県",H13="三重県",H13="滋賀県",H13="京都府",H13="大阪府",H13="兵庫県",H13="奈良県",H13="和歌山県",H13="鳥取県",H13="島根県",H13="岡山県",H13="広島県",H13="山口県",H13="徳島県",H13="香川県",H13="愛媛県",H13="高知県",H13="福岡県",H13="佐賀県",H13="長崎県",H13="熊本県",H13="大分県",H13="宮崎県",H13="鹿児島県",H13="沖縄県"),IF(AA13=1,MIN(Q13,_xlfn.XLOOKUP($B$6,'(参考)宿泊費等'!$B$3:$B$25,_xlfn.XLOOKUP(H13,'(参考)宿泊費等'!$H$2:$BB$2,'(参考)宿泊費等'!$H$3:$BB$25,""),"")),""),""),""),"")</f>
        <v/>
      </c>
      <c r="AC13" s="81" t="str">
        <f t="shared" si="3"/>
        <v/>
      </c>
      <c r="AD13" s="82" t="str">
        <f>IF(AC13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4" spans="1:30" ht="22.5" customHeight="1">
      <c r="A14" s="106"/>
      <c r="B14" s="108"/>
      <c r="C14" s="53" t="s">
        <v>69</v>
      </c>
      <c r="D14" s="105"/>
      <c r="E14" s="99"/>
      <c r="F14" s="99"/>
      <c r="G14" s="99"/>
      <c r="H14" s="104"/>
      <c r="I14" s="96"/>
      <c r="J14" s="97"/>
      <c r="K14" s="97"/>
      <c r="L14" s="97"/>
      <c r="M14" s="97"/>
      <c r="N14" s="98"/>
      <c r="O14" s="97"/>
      <c r="P14" s="81" t="str">
        <f t="shared" si="1"/>
        <v/>
      </c>
      <c r="Q14" s="97"/>
      <c r="R14" s="81" t="str">
        <f t="shared" si="2"/>
        <v/>
      </c>
      <c r="S14" s="82" t="str">
        <f>IF(R14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4" s="85">
        <f t="shared" si="0"/>
        <v>0</v>
      </c>
      <c r="U14" s="86">
        <f t="shared" si="0"/>
        <v>0</v>
      </c>
      <c r="V14" s="86">
        <f t="shared" si="0"/>
        <v>0</v>
      </c>
      <c r="W14" s="81">
        <f t="shared" si="0"/>
        <v>0</v>
      </c>
      <c r="X14" s="81">
        <f t="shared" si="0"/>
        <v>0</v>
      </c>
      <c r="Y14" s="87">
        <f t="shared" si="0"/>
        <v>0</v>
      </c>
      <c r="Z14" s="86">
        <f t="shared" si="0"/>
        <v>0</v>
      </c>
      <c r="AA14" s="86" t="str">
        <f t="shared" si="0"/>
        <v/>
      </c>
      <c r="AB14" s="81" t="str">
        <f>IF(K5="",IFERROR(IF(OR(H14="北海道",H14="青森県",H14="岩手県",H14="宮城県",H14="秋田県",H14="山形県",H14="福島県",H14="茨城県",H14="栃木県",H14="群馬県",H14="埼玉県",H14="千葉県",H14="東京都",H14="神奈川県",H14="新潟県",H14="富山県",H14="石川県",H14="福井県",H14="山梨県",H14="長野県",H14="岐阜県",H14="静岡県",H14="愛知県",H14="三重県",H14="滋賀県",H14="京都府",H14="大阪府",H14="兵庫県",H14="奈良県",H14="和歌山県",H14="鳥取県",H14="島根県",H14="岡山県",H14="広島県",H14="山口県",H14="徳島県",H14="香川県",H14="愛媛県",H14="高知県",H14="福岡県",H14="佐賀県",H14="長崎県",H14="熊本県",H14="大分県",H14="宮崎県",H14="鹿児島県",H14="沖縄県"),IF(AA14=1,MIN(Q14,_xlfn.XLOOKUP($B$6,'(参考)宿泊費等'!$B$3:$B$25,_xlfn.XLOOKUP(H14,'(参考)宿泊費等'!$H$2:$BB$2,'(参考)宿泊費等'!$H$3:$BB$25,""),"")),""),""),""),"")</f>
        <v/>
      </c>
      <c r="AC14" s="81" t="str">
        <f t="shared" si="3"/>
        <v/>
      </c>
      <c r="AD14" s="82" t="str">
        <f>IF(AC14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5" spans="1:30" ht="22.5" customHeight="1">
      <c r="A15" s="106"/>
      <c r="B15" s="108"/>
      <c r="C15" s="53" t="s">
        <v>69</v>
      </c>
      <c r="D15" s="105"/>
      <c r="E15" s="99"/>
      <c r="F15" s="99"/>
      <c r="G15" s="99"/>
      <c r="H15" s="104"/>
      <c r="I15" s="96"/>
      <c r="J15" s="97"/>
      <c r="K15" s="97"/>
      <c r="L15" s="97"/>
      <c r="M15" s="97"/>
      <c r="N15" s="98"/>
      <c r="O15" s="97"/>
      <c r="P15" s="81" t="str">
        <f t="shared" si="1"/>
        <v/>
      </c>
      <c r="Q15" s="97"/>
      <c r="R15" s="81" t="str">
        <f t="shared" si="2"/>
        <v/>
      </c>
      <c r="S15" s="82" t="str">
        <f>IF(R15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5" s="85">
        <f t="shared" si="0"/>
        <v>0</v>
      </c>
      <c r="U15" s="86">
        <f t="shared" si="0"/>
        <v>0</v>
      </c>
      <c r="V15" s="86">
        <f t="shared" si="0"/>
        <v>0</v>
      </c>
      <c r="W15" s="81">
        <f t="shared" si="0"/>
        <v>0</v>
      </c>
      <c r="X15" s="81">
        <f t="shared" si="0"/>
        <v>0</v>
      </c>
      <c r="Y15" s="87">
        <f t="shared" si="0"/>
        <v>0</v>
      </c>
      <c r="Z15" s="86">
        <f t="shared" si="0"/>
        <v>0</v>
      </c>
      <c r="AA15" s="86" t="str">
        <f t="shared" si="0"/>
        <v/>
      </c>
      <c r="AB15" s="81" t="str">
        <f>IF(K5="",IFERROR(IF(OR(H15="北海道",H15="青森県",H15="岩手県",H15="宮城県",H15="秋田県",H15="山形県",H15="福島県",H15="茨城県",H15="栃木県",H15="群馬県",H15="埼玉県",H15="千葉県",H15="東京都",H15="神奈川県",H15="新潟県",H15="富山県",H15="石川県",H15="福井県",H15="山梨県",H15="長野県",H15="岐阜県",H15="静岡県",H15="愛知県",H15="三重県",H15="滋賀県",H15="京都府",H15="大阪府",H15="兵庫県",H15="奈良県",H15="和歌山県",H15="鳥取県",H15="島根県",H15="岡山県",H15="広島県",H15="山口県",H15="徳島県",H15="香川県",H15="愛媛県",H15="高知県",H15="福岡県",H15="佐賀県",H15="長崎県",H15="熊本県",H15="大分県",H15="宮崎県",H15="鹿児島県",H15="沖縄県"),IF(AA15=1,MIN(Q15,_xlfn.XLOOKUP($B$6,'(参考)宿泊費等'!$B$3:$B$25,_xlfn.XLOOKUP(H15,'(参考)宿泊費等'!$H$2:$BB$2,'(参考)宿泊費等'!$H$3:$BB$25,""),"")),""),""),""),"")</f>
        <v/>
      </c>
      <c r="AC15" s="81" t="str">
        <f t="shared" si="3"/>
        <v/>
      </c>
      <c r="AD15" s="82" t="str">
        <f>IF(AC15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6" spans="1:30" ht="22.5" customHeight="1">
      <c r="A16" s="106"/>
      <c r="B16" s="108"/>
      <c r="C16" s="53" t="s">
        <v>69</v>
      </c>
      <c r="D16" s="105"/>
      <c r="E16" s="99"/>
      <c r="F16" s="99"/>
      <c r="G16" s="99"/>
      <c r="H16" s="104"/>
      <c r="I16" s="96"/>
      <c r="J16" s="97"/>
      <c r="K16" s="97"/>
      <c r="L16" s="97"/>
      <c r="M16" s="97"/>
      <c r="N16" s="98"/>
      <c r="O16" s="97"/>
      <c r="P16" s="81" t="str">
        <f t="shared" si="1"/>
        <v/>
      </c>
      <c r="Q16" s="97"/>
      <c r="R16" s="81" t="str">
        <f t="shared" si="2"/>
        <v/>
      </c>
      <c r="S16" s="82" t="str">
        <f>IF(R16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6" s="85">
        <f t="shared" si="0"/>
        <v>0</v>
      </c>
      <c r="U16" s="86">
        <f t="shared" si="0"/>
        <v>0</v>
      </c>
      <c r="V16" s="86">
        <f t="shared" si="0"/>
        <v>0</v>
      </c>
      <c r="W16" s="81">
        <f t="shared" si="0"/>
        <v>0</v>
      </c>
      <c r="X16" s="81">
        <f t="shared" si="0"/>
        <v>0</v>
      </c>
      <c r="Y16" s="87">
        <f t="shared" si="0"/>
        <v>0</v>
      </c>
      <c r="Z16" s="86">
        <f t="shared" si="0"/>
        <v>0</v>
      </c>
      <c r="AA16" s="86" t="str">
        <f t="shared" si="0"/>
        <v/>
      </c>
      <c r="AB16" s="81" t="str">
        <f>IF(K5="",IFERROR(IF(OR(H16="北海道",H16="青森県",H16="岩手県",H16="宮城県",H16="秋田県",H16="山形県",H16="福島県",H16="茨城県",H16="栃木県",H16="群馬県",H16="埼玉県",H16="千葉県",H16="東京都",H16="神奈川県",H16="新潟県",H16="富山県",H16="石川県",H16="福井県",H16="山梨県",H16="長野県",H16="岐阜県",H16="静岡県",H16="愛知県",H16="三重県",H16="滋賀県",H16="京都府",H16="大阪府",H16="兵庫県",H16="奈良県",H16="和歌山県",H16="鳥取県",H16="島根県",H16="岡山県",H16="広島県",H16="山口県",H16="徳島県",H16="香川県",H16="愛媛県",H16="高知県",H16="福岡県",H16="佐賀県",H16="長崎県",H16="熊本県",H16="大分県",H16="宮崎県",H16="鹿児島県",H16="沖縄県"),IF(AA16=1,MIN(Q16,_xlfn.XLOOKUP($B$6,'(参考)宿泊費等'!$B$3:$B$25,_xlfn.XLOOKUP(H16,'(参考)宿泊費等'!$H$2:$BB$2,'(参考)宿泊費等'!$H$3:$BB$25,""),"")),""),""),""),"")</f>
        <v/>
      </c>
      <c r="AC16" s="81" t="str">
        <f t="shared" si="3"/>
        <v/>
      </c>
      <c r="AD16" s="82" t="str">
        <f>IF(AC16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7" spans="1:30" ht="22.5" customHeight="1">
      <c r="A17" s="106"/>
      <c r="B17" s="108"/>
      <c r="C17" s="53" t="s">
        <v>69</v>
      </c>
      <c r="D17" s="105"/>
      <c r="E17" s="99"/>
      <c r="F17" s="99"/>
      <c r="G17" s="99"/>
      <c r="H17" s="104"/>
      <c r="I17" s="96"/>
      <c r="J17" s="97"/>
      <c r="K17" s="97"/>
      <c r="L17" s="97"/>
      <c r="M17" s="97"/>
      <c r="N17" s="98"/>
      <c r="O17" s="97"/>
      <c r="P17" s="81" t="str">
        <f t="shared" si="1"/>
        <v/>
      </c>
      <c r="Q17" s="97"/>
      <c r="R17" s="81" t="str">
        <f t="shared" si="2"/>
        <v/>
      </c>
      <c r="S17" s="82" t="str">
        <f>IF(R17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7" s="85">
        <f t="shared" si="0"/>
        <v>0</v>
      </c>
      <c r="U17" s="86">
        <f t="shared" si="0"/>
        <v>0</v>
      </c>
      <c r="V17" s="86">
        <f t="shared" si="0"/>
        <v>0</v>
      </c>
      <c r="W17" s="81">
        <f t="shared" si="0"/>
        <v>0</v>
      </c>
      <c r="X17" s="81">
        <f t="shared" si="0"/>
        <v>0</v>
      </c>
      <c r="Y17" s="87">
        <f t="shared" si="0"/>
        <v>0</v>
      </c>
      <c r="Z17" s="86">
        <f t="shared" si="0"/>
        <v>0</v>
      </c>
      <c r="AA17" s="86" t="str">
        <f t="shared" si="0"/>
        <v/>
      </c>
      <c r="AB17" s="81" t="str">
        <f>IF(K5="",IFERROR(IF(OR(H17="北海道",H17="青森県",H17="岩手県",H17="宮城県",H17="秋田県",H17="山形県",H17="福島県",H17="茨城県",H17="栃木県",H17="群馬県",H17="埼玉県",H17="千葉県",H17="東京都",H17="神奈川県",H17="新潟県",H17="富山県",H17="石川県",H17="福井県",H17="山梨県",H17="長野県",H17="岐阜県",H17="静岡県",H17="愛知県",H17="三重県",H17="滋賀県",H17="京都府",H17="大阪府",H17="兵庫県",H17="奈良県",H17="和歌山県",H17="鳥取県",H17="島根県",H17="岡山県",H17="広島県",H17="山口県",H17="徳島県",H17="香川県",H17="愛媛県",H17="高知県",H17="福岡県",H17="佐賀県",H17="長崎県",H17="熊本県",H17="大分県",H17="宮崎県",H17="鹿児島県",H17="沖縄県"),IF(AA17=1,MIN(Q17,_xlfn.XLOOKUP($B$6,'(参考)宿泊費等'!$B$3:$B$25,_xlfn.XLOOKUP(H17,'(参考)宿泊費等'!$H$2:$BB$2,'(参考)宿泊費等'!$H$3:$BB$25,""),"")),""),""),""),"")</f>
        <v/>
      </c>
      <c r="AC17" s="81" t="str">
        <f t="shared" si="3"/>
        <v/>
      </c>
      <c r="AD17" s="82" t="str">
        <f>IF(AC17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8" spans="1:30" ht="22.5" customHeight="1">
      <c r="A18" s="106"/>
      <c r="B18" s="108"/>
      <c r="C18" s="53" t="s">
        <v>69</v>
      </c>
      <c r="D18" s="105"/>
      <c r="E18" s="99"/>
      <c r="F18" s="99"/>
      <c r="G18" s="99"/>
      <c r="H18" s="104"/>
      <c r="I18" s="96"/>
      <c r="J18" s="97"/>
      <c r="K18" s="97"/>
      <c r="L18" s="97"/>
      <c r="M18" s="97"/>
      <c r="N18" s="98"/>
      <c r="O18" s="97"/>
      <c r="P18" s="81" t="str">
        <f t="shared" si="1"/>
        <v/>
      </c>
      <c r="Q18" s="97"/>
      <c r="R18" s="81" t="str">
        <f t="shared" si="2"/>
        <v/>
      </c>
      <c r="S18" s="82" t="str">
        <f>IF(R18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8" s="85">
        <f t="shared" si="0"/>
        <v>0</v>
      </c>
      <c r="U18" s="86">
        <f t="shared" si="0"/>
        <v>0</v>
      </c>
      <c r="V18" s="86">
        <f t="shared" si="0"/>
        <v>0</v>
      </c>
      <c r="W18" s="81">
        <f t="shared" si="0"/>
        <v>0</v>
      </c>
      <c r="X18" s="81">
        <f t="shared" si="0"/>
        <v>0</v>
      </c>
      <c r="Y18" s="87">
        <f t="shared" si="0"/>
        <v>0</v>
      </c>
      <c r="Z18" s="86">
        <f t="shared" si="0"/>
        <v>0</v>
      </c>
      <c r="AA18" s="86" t="str">
        <f t="shared" si="0"/>
        <v/>
      </c>
      <c r="AB18" s="81" t="str">
        <f>IF(K5="",IFERROR(IF(OR(H18="北海道",H18="青森県",H18="岩手県",H18="宮城県",H18="秋田県",H18="山形県",H18="福島県",H18="茨城県",H18="栃木県",H18="群馬県",H18="埼玉県",H18="千葉県",H18="東京都",H18="神奈川県",H18="新潟県",H18="富山県",H18="石川県",H18="福井県",H18="山梨県",H18="長野県",H18="岐阜県",H18="静岡県",H18="愛知県",H18="三重県",H18="滋賀県",H18="京都府",H18="大阪府",H18="兵庫県",H18="奈良県",H18="和歌山県",H18="鳥取県",H18="島根県",H18="岡山県",H18="広島県",H18="山口県",H18="徳島県",H18="香川県",H18="愛媛県",H18="高知県",H18="福岡県",H18="佐賀県",H18="長崎県",H18="熊本県",H18="大分県",H18="宮崎県",H18="鹿児島県",H18="沖縄県"),IF(AA18=1,MIN(Q18,_xlfn.XLOOKUP($B$6,'(参考)宿泊費等'!$B$3:$B$25,_xlfn.XLOOKUP(H18,'(参考)宿泊費等'!$H$2:$BB$2,'(参考)宿泊費等'!$H$3:$BB$25,""),"")),""),""),""),"")</f>
        <v/>
      </c>
      <c r="AC18" s="81" t="str">
        <f t="shared" si="3"/>
        <v/>
      </c>
      <c r="AD18" s="82" t="str">
        <f>IF(AC18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19" spans="1:30" ht="22.5" customHeight="1">
      <c r="A19" s="106"/>
      <c r="B19" s="108"/>
      <c r="C19" s="53" t="s">
        <v>69</v>
      </c>
      <c r="D19" s="105"/>
      <c r="E19" s="99"/>
      <c r="F19" s="99"/>
      <c r="G19" s="99"/>
      <c r="H19" s="104"/>
      <c r="I19" s="96"/>
      <c r="J19" s="97"/>
      <c r="K19" s="97"/>
      <c r="L19" s="97"/>
      <c r="M19" s="97"/>
      <c r="N19" s="98"/>
      <c r="O19" s="97"/>
      <c r="P19" s="81" t="str">
        <f t="shared" si="1"/>
        <v/>
      </c>
      <c r="Q19" s="97"/>
      <c r="R19" s="81" t="str">
        <f t="shared" si="2"/>
        <v/>
      </c>
      <c r="S19" s="82" t="str">
        <f>IF(R19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19" s="85">
        <f t="shared" si="0"/>
        <v>0</v>
      </c>
      <c r="U19" s="86">
        <f t="shared" si="0"/>
        <v>0</v>
      </c>
      <c r="V19" s="86">
        <f t="shared" si="0"/>
        <v>0</v>
      </c>
      <c r="W19" s="81">
        <f t="shared" si="0"/>
        <v>0</v>
      </c>
      <c r="X19" s="81">
        <f t="shared" si="0"/>
        <v>0</v>
      </c>
      <c r="Y19" s="87">
        <f t="shared" si="0"/>
        <v>0</v>
      </c>
      <c r="Z19" s="86">
        <f t="shared" si="0"/>
        <v>0</v>
      </c>
      <c r="AA19" s="86" t="str">
        <f t="shared" si="0"/>
        <v/>
      </c>
      <c r="AB19" s="81" t="str">
        <f>IF(K5="",IFERROR(IF(OR(H19="北海道",H19="青森県",H19="岩手県",H19="宮城県",H19="秋田県",H19="山形県",H19="福島県",H19="茨城県",H19="栃木県",H19="群馬県",H19="埼玉県",H19="千葉県",H19="東京都",H19="神奈川県",H19="新潟県",H19="富山県",H19="石川県",H19="福井県",H19="山梨県",H19="長野県",H19="岐阜県",H19="静岡県",H19="愛知県",H19="三重県",H19="滋賀県",H19="京都府",H19="大阪府",H19="兵庫県",H19="奈良県",H19="和歌山県",H19="鳥取県",H19="島根県",H19="岡山県",H19="広島県",H19="山口県",H19="徳島県",H19="香川県",H19="愛媛県",H19="高知県",H19="福岡県",H19="佐賀県",H19="長崎県",H19="熊本県",H19="大分県",H19="宮崎県",H19="鹿児島県",H19="沖縄県"),IF(AA19=1,MIN(Q19,_xlfn.XLOOKUP($B$6,'(参考)宿泊費等'!$B$3:$B$25,_xlfn.XLOOKUP(H19,'(参考)宿泊費等'!$H$2:$BB$2,'(参考)宿泊費等'!$H$3:$BB$25,""),"")),""),""),""),"")</f>
        <v/>
      </c>
      <c r="AC19" s="81" t="str">
        <f t="shared" si="3"/>
        <v/>
      </c>
      <c r="AD19" s="82" t="str">
        <f>IF(AC19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0" spans="1:30" ht="22.5" customHeight="1">
      <c r="A20" s="106"/>
      <c r="B20" s="108"/>
      <c r="C20" s="53" t="s">
        <v>69</v>
      </c>
      <c r="D20" s="105"/>
      <c r="E20" s="99"/>
      <c r="F20" s="99"/>
      <c r="G20" s="99"/>
      <c r="H20" s="104"/>
      <c r="I20" s="96"/>
      <c r="J20" s="97"/>
      <c r="K20" s="97"/>
      <c r="L20" s="97"/>
      <c r="M20" s="97"/>
      <c r="N20" s="98"/>
      <c r="O20" s="97"/>
      <c r="P20" s="81" t="str">
        <f t="shared" si="1"/>
        <v/>
      </c>
      <c r="Q20" s="97"/>
      <c r="R20" s="81" t="str">
        <f t="shared" si="2"/>
        <v/>
      </c>
      <c r="S20" s="82" t="str">
        <f>IF(R20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0" s="85">
        <f t="shared" si="0"/>
        <v>0</v>
      </c>
      <c r="U20" s="86">
        <f t="shared" si="0"/>
        <v>0</v>
      </c>
      <c r="V20" s="86">
        <f t="shared" si="0"/>
        <v>0</v>
      </c>
      <c r="W20" s="81">
        <f t="shared" si="0"/>
        <v>0</v>
      </c>
      <c r="X20" s="81">
        <f t="shared" si="0"/>
        <v>0</v>
      </c>
      <c r="Y20" s="87">
        <f t="shared" si="0"/>
        <v>0</v>
      </c>
      <c r="Z20" s="86">
        <f t="shared" si="0"/>
        <v>0</v>
      </c>
      <c r="AA20" s="86" t="str">
        <f t="shared" si="0"/>
        <v/>
      </c>
      <c r="AB20" s="81" t="str">
        <f>IF(K5="",IFERROR(IF(OR(H20="北海道",H20="青森県",H20="岩手県",H20="宮城県",H20="秋田県",H20="山形県",H20="福島県",H20="茨城県",H20="栃木県",H20="群馬県",H20="埼玉県",H20="千葉県",H20="東京都",H20="神奈川県",H20="新潟県",H20="富山県",H20="石川県",H20="福井県",H20="山梨県",H20="長野県",H20="岐阜県",H20="静岡県",H20="愛知県",H20="三重県",H20="滋賀県",H20="京都府",H20="大阪府",H20="兵庫県",H20="奈良県",H20="和歌山県",H20="鳥取県",H20="島根県",H20="岡山県",H20="広島県",H20="山口県",H20="徳島県",H20="香川県",H20="愛媛県",H20="高知県",H20="福岡県",H20="佐賀県",H20="長崎県",H20="熊本県",H20="大分県",H20="宮崎県",H20="鹿児島県",H20="沖縄県"),IF(AA20=1,MIN(Q20,_xlfn.XLOOKUP($B$6,'(参考)宿泊費等'!$B$3:$B$25,_xlfn.XLOOKUP(H20,'(参考)宿泊費等'!$H$2:$BB$2,'(参考)宿泊費等'!$H$3:$BB$25,""),"")),""),""),""),"")</f>
        <v/>
      </c>
      <c r="AC20" s="81" t="str">
        <f t="shared" si="3"/>
        <v/>
      </c>
      <c r="AD20" s="82" t="str">
        <f>IF(AC20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1" spans="1:30" ht="22.5" customHeight="1">
      <c r="A21" s="106"/>
      <c r="B21" s="108"/>
      <c r="C21" s="53" t="s">
        <v>69</v>
      </c>
      <c r="D21" s="105"/>
      <c r="E21" s="99"/>
      <c r="F21" s="99"/>
      <c r="G21" s="99"/>
      <c r="H21" s="104"/>
      <c r="I21" s="96"/>
      <c r="J21" s="97"/>
      <c r="K21" s="97"/>
      <c r="L21" s="97"/>
      <c r="M21" s="97"/>
      <c r="N21" s="98"/>
      <c r="O21" s="97"/>
      <c r="P21" s="81" t="str">
        <f t="shared" si="1"/>
        <v/>
      </c>
      <c r="Q21" s="97"/>
      <c r="R21" s="81" t="str">
        <f t="shared" si="2"/>
        <v/>
      </c>
      <c r="S21" s="82" t="str">
        <f>IF(R21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1" s="85">
        <f t="shared" si="0"/>
        <v>0</v>
      </c>
      <c r="U21" s="86">
        <f t="shared" si="0"/>
        <v>0</v>
      </c>
      <c r="V21" s="86">
        <f t="shared" si="0"/>
        <v>0</v>
      </c>
      <c r="W21" s="81">
        <f t="shared" si="0"/>
        <v>0</v>
      </c>
      <c r="X21" s="81">
        <f t="shared" si="0"/>
        <v>0</v>
      </c>
      <c r="Y21" s="87">
        <f t="shared" si="0"/>
        <v>0</v>
      </c>
      <c r="Z21" s="86">
        <f t="shared" si="0"/>
        <v>0</v>
      </c>
      <c r="AA21" s="86" t="str">
        <f t="shared" si="0"/>
        <v/>
      </c>
      <c r="AB21" s="81" t="str">
        <f>IF(K5="",IFERROR(IF(OR(H21="北海道",H21="青森県",H21="岩手県",H21="宮城県",H21="秋田県",H21="山形県",H21="福島県",H21="茨城県",H21="栃木県",H21="群馬県",H21="埼玉県",H21="千葉県",H21="東京都",H21="神奈川県",H21="新潟県",H21="富山県",H21="石川県",H21="福井県",H21="山梨県",H21="長野県",H21="岐阜県",H21="静岡県",H21="愛知県",H21="三重県",H21="滋賀県",H21="京都府",H21="大阪府",H21="兵庫県",H21="奈良県",H21="和歌山県",H21="鳥取県",H21="島根県",H21="岡山県",H21="広島県",H21="山口県",H21="徳島県",H21="香川県",H21="愛媛県",H21="高知県",H21="福岡県",H21="佐賀県",H21="長崎県",H21="熊本県",H21="大分県",H21="宮崎県",H21="鹿児島県",H21="沖縄県"),IF(AA21=1,MIN(Q21,_xlfn.XLOOKUP($B$6,'(参考)宿泊費等'!$B$3:$B$25,_xlfn.XLOOKUP(H21,'(参考)宿泊費等'!$H$2:$BB$2,'(参考)宿泊費等'!$H$3:$BB$25,""),"")),""),""),""),"")</f>
        <v/>
      </c>
      <c r="AC21" s="81" t="str">
        <f t="shared" si="3"/>
        <v/>
      </c>
      <c r="AD21" s="82" t="str">
        <f>IF(AC21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2" spans="1:30" ht="22.5" customHeight="1">
      <c r="A22" s="106"/>
      <c r="B22" s="108"/>
      <c r="C22" s="53" t="s">
        <v>69</v>
      </c>
      <c r="D22" s="105"/>
      <c r="E22" s="99"/>
      <c r="F22" s="99"/>
      <c r="G22" s="99"/>
      <c r="H22" s="104"/>
      <c r="I22" s="96"/>
      <c r="J22" s="97"/>
      <c r="K22" s="97"/>
      <c r="L22" s="97"/>
      <c r="M22" s="97"/>
      <c r="N22" s="98"/>
      <c r="O22" s="97"/>
      <c r="P22" s="81" t="str">
        <f t="shared" si="1"/>
        <v/>
      </c>
      <c r="Q22" s="97"/>
      <c r="R22" s="81" t="str">
        <f t="shared" si="2"/>
        <v/>
      </c>
      <c r="S22" s="82" t="str">
        <f>IF(R22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2" s="85">
        <f t="shared" si="0"/>
        <v>0</v>
      </c>
      <c r="U22" s="86">
        <f t="shared" si="0"/>
        <v>0</v>
      </c>
      <c r="V22" s="86">
        <f t="shared" si="0"/>
        <v>0</v>
      </c>
      <c r="W22" s="81">
        <f t="shared" si="0"/>
        <v>0</v>
      </c>
      <c r="X22" s="81">
        <f t="shared" si="0"/>
        <v>0</v>
      </c>
      <c r="Y22" s="87">
        <f t="shared" si="0"/>
        <v>0</v>
      </c>
      <c r="Z22" s="86">
        <f t="shared" si="0"/>
        <v>0</v>
      </c>
      <c r="AA22" s="86" t="str">
        <f t="shared" si="0"/>
        <v/>
      </c>
      <c r="AB22" s="81" t="str">
        <f>IF(K5="",IFERROR(IF(OR(H22="北海道",H22="青森県",H22="岩手県",H22="宮城県",H22="秋田県",H22="山形県",H22="福島県",H22="茨城県",H22="栃木県",H22="群馬県",H22="埼玉県",H22="千葉県",H22="東京都",H22="神奈川県",H22="新潟県",H22="富山県",H22="石川県",H22="福井県",H22="山梨県",H22="長野県",H22="岐阜県",H22="静岡県",H22="愛知県",H22="三重県",H22="滋賀県",H22="京都府",H22="大阪府",H22="兵庫県",H22="奈良県",H22="和歌山県",H22="鳥取県",H22="島根県",H22="岡山県",H22="広島県",H22="山口県",H22="徳島県",H22="香川県",H22="愛媛県",H22="高知県",H22="福岡県",H22="佐賀県",H22="長崎県",H22="熊本県",H22="大分県",H22="宮崎県",H22="鹿児島県",H22="沖縄県"),IF(AA22=1,MIN(Q22,_xlfn.XLOOKUP($B$6,'(参考)宿泊費等'!$B$3:$B$25,_xlfn.XLOOKUP(H22,'(参考)宿泊費等'!$H$2:$BB$2,'(参考)宿泊費等'!$H$3:$BB$25,""),"")),""),""),""),"")</f>
        <v/>
      </c>
      <c r="AC22" s="81" t="str">
        <f t="shared" si="3"/>
        <v/>
      </c>
      <c r="AD22" s="82" t="str">
        <f>IF(AC22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3" spans="1:30" ht="22.5" customHeight="1">
      <c r="A23" s="106"/>
      <c r="B23" s="108"/>
      <c r="C23" s="53" t="s">
        <v>69</v>
      </c>
      <c r="D23" s="105"/>
      <c r="E23" s="99"/>
      <c r="F23" s="99"/>
      <c r="G23" s="99"/>
      <c r="H23" s="104"/>
      <c r="I23" s="96"/>
      <c r="J23" s="97"/>
      <c r="K23" s="97"/>
      <c r="L23" s="97"/>
      <c r="M23" s="97"/>
      <c r="N23" s="98"/>
      <c r="O23" s="97"/>
      <c r="P23" s="81" t="str">
        <f t="shared" si="1"/>
        <v/>
      </c>
      <c r="Q23" s="97"/>
      <c r="R23" s="81" t="str">
        <f t="shared" si="2"/>
        <v/>
      </c>
      <c r="S23" s="82" t="str">
        <f>IF(R23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3" s="85">
        <f t="shared" si="0"/>
        <v>0</v>
      </c>
      <c r="U23" s="86">
        <f t="shared" si="0"/>
        <v>0</v>
      </c>
      <c r="V23" s="86">
        <f t="shared" si="0"/>
        <v>0</v>
      </c>
      <c r="W23" s="81">
        <f t="shared" si="0"/>
        <v>0</v>
      </c>
      <c r="X23" s="81">
        <f t="shared" si="0"/>
        <v>0</v>
      </c>
      <c r="Y23" s="87">
        <f t="shared" si="0"/>
        <v>0</v>
      </c>
      <c r="Z23" s="86">
        <f t="shared" si="0"/>
        <v>0</v>
      </c>
      <c r="AA23" s="86" t="str">
        <f t="shared" si="0"/>
        <v/>
      </c>
      <c r="AB23" s="81" t="str">
        <f>IF(K5="",IFERROR(IF(OR(H23="北海道",H23="青森県",H23="岩手県",H23="宮城県",H23="秋田県",H23="山形県",H23="福島県",H23="茨城県",H23="栃木県",H23="群馬県",H23="埼玉県",H23="千葉県",H23="東京都",H23="神奈川県",H23="新潟県",H23="富山県",H23="石川県",H23="福井県",H23="山梨県",H23="長野県",H23="岐阜県",H23="静岡県",H23="愛知県",H23="三重県",H23="滋賀県",H23="京都府",H23="大阪府",H23="兵庫県",H23="奈良県",H23="和歌山県",H23="鳥取県",H23="島根県",H23="岡山県",H23="広島県",H23="山口県",H23="徳島県",H23="香川県",H23="愛媛県",H23="高知県",H23="福岡県",H23="佐賀県",H23="長崎県",H23="熊本県",H23="大分県",H23="宮崎県",H23="鹿児島県",H23="沖縄県"),IF(AA23=1,MIN(Q23,_xlfn.XLOOKUP($B$6,'(参考)宿泊費等'!$B$3:$B$25,_xlfn.XLOOKUP(H23,'(参考)宿泊費等'!$H$2:$BB$2,'(参考)宿泊費等'!$H$3:$BB$25,""),"")),""),""),""),"")</f>
        <v/>
      </c>
      <c r="AC23" s="81" t="str">
        <f t="shared" si="3"/>
        <v/>
      </c>
      <c r="AD23" s="82" t="str">
        <f>IF(AC23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4" spans="1:30" ht="22.5" customHeight="1">
      <c r="A24" s="106"/>
      <c r="B24" s="108"/>
      <c r="C24" s="53" t="s">
        <v>69</v>
      </c>
      <c r="D24" s="105"/>
      <c r="E24" s="99"/>
      <c r="F24" s="99"/>
      <c r="G24" s="99"/>
      <c r="H24" s="104"/>
      <c r="I24" s="96"/>
      <c r="J24" s="97"/>
      <c r="K24" s="97"/>
      <c r="L24" s="97"/>
      <c r="M24" s="97"/>
      <c r="N24" s="98"/>
      <c r="O24" s="97"/>
      <c r="P24" s="81" t="str">
        <f t="shared" si="1"/>
        <v/>
      </c>
      <c r="Q24" s="97"/>
      <c r="R24" s="81" t="str">
        <f t="shared" si="2"/>
        <v/>
      </c>
      <c r="S24" s="82" t="str">
        <f>IF(R24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4" s="85">
        <f t="shared" si="0"/>
        <v>0</v>
      </c>
      <c r="U24" s="86">
        <f t="shared" si="0"/>
        <v>0</v>
      </c>
      <c r="V24" s="86">
        <f t="shared" si="0"/>
        <v>0</v>
      </c>
      <c r="W24" s="81">
        <f t="shared" si="0"/>
        <v>0</v>
      </c>
      <c r="X24" s="81">
        <f t="shared" si="0"/>
        <v>0</v>
      </c>
      <c r="Y24" s="87">
        <f t="shared" si="0"/>
        <v>0</v>
      </c>
      <c r="Z24" s="86">
        <f t="shared" si="0"/>
        <v>0</v>
      </c>
      <c r="AA24" s="86" t="str">
        <f t="shared" si="0"/>
        <v/>
      </c>
      <c r="AB24" s="81" t="str">
        <f>IF(K5="",IFERROR(IF(OR(H24="北海道",H24="青森県",H24="岩手県",H24="宮城県",H24="秋田県",H24="山形県",H24="福島県",H24="茨城県",H24="栃木県",H24="群馬県",H24="埼玉県",H24="千葉県",H24="東京都",H24="神奈川県",H24="新潟県",H24="富山県",H24="石川県",H24="福井県",H24="山梨県",H24="長野県",H24="岐阜県",H24="静岡県",H24="愛知県",H24="三重県",H24="滋賀県",H24="京都府",H24="大阪府",H24="兵庫県",H24="奈良県",H24="和歌山県",H24="鳥取県",H24="島根県",H24="岡山県",H24="広島県",H24="山口県",H24="徳島県",H24="香川県",H24="愛媛県",H24="高知県",H24="福岡県",H24="佐賀県",H24="長崎県",H24="熊本県",H24="大分県",H24="宮崎県",H24="鹿児島県",H24="沖縄県"),IF(AA24=1,MIN(Q24,_xlfn.XLOOKUP($B$6,'(参考)宿泊費等'!$B$3:$B$25,_xlfn.XLOOKUP(H24,'(参考)宿泊費等'!$H$2:$BB$2,'(参考)宿泊費等'!$H$3:$BB$25,""),"")),""),""),""),"")</f>
        <v/>
      </c>
      <c r="AC24" s="81" t="str">
        <f t="shared" si="3"/>
        <v/>
      </c>
      <c r="AD24" s="82" t="str">
        <f>IF(AC24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5" spans="1:30" ht="22.5" customHeight="1">
      <c r="A25" s="106"/>
      <c r="B25" s="108"/>
      <c r="C25" s="53" t="s">
        <v>69</v>
      </c>
      <c r="D25" s="105"/>
      <c r="E25" s="99"/>
      <c r="F25" s="99"/>
      <c r="G25" s="99"/>
      <c r="H25" s="104"/>
      <c r="I25" s="96"/>
      <c r="J25" s="97"/>
      <c r="K25" s="97"/>
      <c r="L25" s="97"/>
      <c r="M25" s="97"/>
      <c r="N25" s="98"/>
      <c r="O25" s="97"/>
      <c r="P25" s="81" t="str">
        <f t="shared" si="1"/>
        <v/>
      </c>
      <c r="Q25" s="97"/>
      <c r="R25" s="81" t="str">
        <f t="shared" si="2"/>
        <v/>
      </c>
      <c r="S25" s="82" t="str">
        <f>IF(R25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5" s="85">
        <f t="shared" ref="T25:AA33" si="4">I25</f>
        <v>0</v>
      </c>
      <c r="U25" s="86">
        <f t="shared" si="4"/>
        <v>0</v>
      </c>
      <c r="V25" s="86">
        <f t="shared" si="4"/>
        <v>0</v>
      </c>
      <c r="W25" s="81">
        <f t="shared" si="4"/>
        <v>0</v>
      </c>
      <c r="X25" s="81">
        <f t="shared" si="4"/>
        <v>0</v>
      </c>
      <c r="Y25" s="87">
        <f t="shared" si="4"/>
        <v>0</v>
      </c>
      <c r="Z25" s="86">
        <f t="shared" si="4"/>
        <v>0</v>
      </c>
      <c r="AA25" s="86" t="str">
        <f t="shared" si="4"/>
        <v/>
      </c>
      <c r="AB25" s="81" t="str">
        <f>IF(K5="",IFERROR(IF(OR(H25="北海道",H25="青森県",H25="岩手県",H25="宮城県",H25="秋田県",H25="山形県",H25="福島県",H25="茨城県",H25="栃木県",H25="群馬県",H25="埼玉県",H25="千葉県",H25="東京都",H25="神奈川県",H25="新潟県",H25="富山県",H25="石川県",H25="福井県",H25="山梨県",H25="長野県",H25="岐阜県",H25="静岡県",H25="愛知県",H25="三重県",H25="滋賀県",H25="京都府",H25="大阪府",H25="兵庫県",H25="奈良県",H25="和歌山県",H25="鳥取県",H25="島根県",H25="岡山県",H25="広島県",H25="山口県",H25="徳島県",H25="香川県",H25="愛媛県",H25="高知県",H25="福岡県",H25="佐賀県",H25="長崎県",H25="熊本県",H25="大分県",H25="宮崎県",H25="鹿児島県",H25="沖縄県"),IF(AA25=1,MIN(Q25,_xlfn.XLOOKUP($B$6,'(参考)宿泊費等'!$B$3:$B$25,_xlfn.XLOOKUP(H25,'(参考)宿泊費等'!$H$2:$BB$2,'(参考)宿泊費等'!$H$3:$BB$25,""),"")),""),""),""),"")</f>
        <v/>
      </c>
      <c r="AC25" s="81" t="str">
        <f t="shared" si="3"/>
        <v/>
      </c>
      <c r="AD25" s="82" t="str">
        <f>IF(AC25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6" spans="1:30" ht="22.5" customHeight="1">
      <c r="A26" s="106"/>
      <c r="B26" s="108"/>
      <c r="C26" s="53" t="s">
        <v>69</v>
      </c>
      <c r="D26" s="105"/>
      <c r="E26" s="99"/>
      <c r="F26" s="99"/>
      <c r="G26" s="99"/>
      <c r="H26" s="104"/>
      <c r="I26" s="96"/>
      <c r="J26" s="97"/>
      <c r="K26" s="97"/>
      <c r="L26" s="97"/>
      <c r="M26" s="97"/>
      <c r="N26" s="98"/>
      <c r="O26" s="97"/>
      <c r="P26" s="81" t="str">
        <f t="shared" si="1"/>
        <v/>
      </c>
      <c r="Q26" s="97"/>
      <c r="R26" s="81" t="str">
        <f t="shared" si="2"/>
        <v/>
      </c>
      <c r="S26" s="82" t="str">
        <f>IF(R26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6" s="85">
        <f t="shared" si="4"/>
        <v>0</v>
      </c>
      <c r="U26" s="86">
        <f t="shared" si="4"/>
        <v>0</v>
      </c>
      <c r="V26" s="86">
        <f t="shared" si="4"/>
        <v>0</v>
      </c>
      <c r="W26" s="81">
        <f t="shared" si="4"/>
        <v>0</v>
      </c>
      <c r="X26" s="81">
        <f t="shared" si="4"/>
        <v>0</v>
      </c>
      <c r="Y26" s="87">
        <f t="shared" si="4"/>
        <v>0</v>
      </c>
      <c r="Z26" s="86">
        <f t="shared" si="4"/>
        <v>0</v>
      </c>
      <c r="AA26" s="86" t="str">
        <f t="shared" si="4"/>
        <v/>
      </c>
      <c r="AB26" s="81" t="str">
        <f>IF(K5="",IFERROR(IF(OR(H26="北海道",H26="青森県",H26="岩手県",H26="宮城県",H26="秋田県",H26="山形県",H26="福島県",H26="茨城県",H26="栃木県",H26="群馬県",H26="埼玉県",H26="千葉県",H26="東京都",H26="神奈川県",H26="新潟県",H26="富山県",H26="石川県",H26="福井県",H26="山梨県",H26="長野県",H26="岐阜県",H26="静岡県",H26="愛知県",H26="三重県",H26="滋賀県",H26="京都府",H26="大阪府",H26="兵庫県",H26="奈良県",H26="和歌山県",H26="鳥取県",H26="島根県",H26="岡山県",H26="広島県",H26="山口県",H26="徳島県",H26="香川県",H26="愛媛県",H26="高知県",H26="福岡県",H26="佐賀県",H26="長崎県",H26="熊本県",H26="大分県",H26="宮崎県",H26="鹿児島県",H26="沖縄県"),IF(AA26=1,MIN(Q26,_xlfn.XLOOKUP($B$6,'(参考)宿泊費等'!$B$3:$B$25,_xlfn.XLOOKUP(H26,'(参考)宿泊費等'!$H$2:$BB$2,'(参考)宿泊費等'!$H$3:$BB$25,""),"")),""),""),""),"")</f>
        <v/>
      </c>
      <c r="AC26" s="81" t="str">
        <f t="shared" si="3"/>
        <v/>
      </c>
      <c r="AD26" s="82" t="str">
        <f>IF(AC26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7" spans="1:30" ht="22.5" customHeight="1">
      <c r="A27" s="106"/>
      <c r="B27" s="108"/>
      <c r="C27" s="53" t="s">
        <v>69</v>
      </c>
      <c r="D27" s="105"/>
      <c r="E27" s="99"/>
      <c r="F27" s="99"/>
      <c r="G27" s="99"/>
      <c r="H27" s="104"/>
      <c r="I27" s="96"/>
      <c r="J27" s="97"/>
      <c r="K27" s="97"/>
      <c r="L27" s="97"/>
      <c r="M27" s="97"/>
      <c r="N27" s="98"/>
      <c r="O27" s="97"/>
      <c r="P27" s="81" t="str">
        <f t="shared" si="1"/>
        <v/>
      </c>
      <c r="Q27" s="97"/>
      <c r="R27" s="81" t="str">
        <f t="shared" si="2"/>
        <v/>
      </c>
      <c r="S27" s="82" t="str">
        <f>IF(R27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7" s="85">
        <f t="shared" si="4"/>
        <v>0</v>
      </c>
      <c r="U27" s="86">
        <f t="shared" si="4"/>
        <v>0</v>
      </c>
      <c r="V27" s="86">
        <f t="shared" si="4"/>
        <v>0</v>
      </c>
      <c r="W27" s="81">
        <f t="shared" si="4"/>
        <v>0</v>
      </c>
      <c r="X27" s="81">
        <f t="shared" si="4"/>
        <v>0</v>
      </c>
      <c r="Y27" s="87">
        <f t="shared" si="4"/>
        <v>0</v>
      </c>
      <c r="Z27" s="86">
        <f t="shared" si="4"/>
        <v>0</v>
      </c>
      <c r="AA27" s="86" t="str">
        <f t="shared" si="4"/>
        <v/>
      </c>
      <c r="AB27" s="81" t="str">
        <f>IF(K5="",IFERROR(IF(OR(H27="北海道",H27="青森県",H27="岩手県",H27="宮城県",H27="秋田県",H27="山形県",H27="福島県",H27="茨城県",H27="栃木県",H27="群馬県",H27="埼玉県",H27="千葉県",H27="東京都",H27="神奈川県",H27="新潟県",H27="富山県",H27="石川県",H27="福井県",H27="山梨県",H27="長野県",H27="岐阜県",H27="静岡県",H27="愛知県",H27="三重県",H27="滋賀県",H27="京都府",H27="大阪府",H27="兵庫県",H27="奈良県",H27="和歌山県",H27="鳥取県",H27="島根県",H27="岡山県",H27="広島県",H27="山口県",H27="徳島県",H27="香川県",H27="愛媛県",H27="高知県",H27="福岡県",H27="佐賀県",H27="長崎県",H27="熊本県",H27="大分県",H27="宮崎県",H27="鹿児島県",H27="沖縄県"),IF(AA27=1,MIN(Q27,_xlfn.XLOOKUP($B$6,'(参考)宿泊費等'!$B$3:$B$25,_xlfn.XLOOKUP(H27,'(参考)宿泊費等'!$H$2:$BB$2,'(参考)宿泊費等'!$H$3:$BB$25,""),"")),""),""),""),"")</f>
        <v/>
      </c>
      <c r="AC27" s="81" t="str">
        <f t="shared" si="3"/>
        <v/>
      </c>
      <c r="AD27" s="82" t="str">
        <f>IF(AC27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8" spans="1:30" ht="22.5" customHeight="1">
      <c r="A28" s="106"/>
      <c r="B28" s="108"/>
      <c r="C28" s="53" t="s">
        <v>69</v>
      </c>
      <c r="D28" s="105"/>
      <c r="E28" s="99"/>
      <c r="F28" s="99"/>
      <c r="G28" s="99"/>
      <c r="H28" s="104"/>
      <c r="I28" s="96"/>
      <c r="J28" s="97"/>
      <c r="K28" s="97"/>
      <c r="L28" s="97"/>
      <c r="M28" s="97"/>
      <c r="N28" s="98"/>
      <c r="O28" s="97"/>
      <c r="P28" s="81" t="str">
        <f t="shared" si="1"/>
        <v/>
      </c>
      <c r="Q28" s="97"/>
      <c r="R28" s="81" t="str">
        <f t="shared" si="2"/>
        <v/>
      </c>
      <c r="S28" s="82" t="str">
        <f>IF(R28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8" s="85">
        <f t="shared" si="4"/>
        <v>0</v>
      </c>
      <c r="U28" s="86">
        <f t="shared" si="4"/>
        <v>0</v>
      </c>
      <c r="V28" s="86">
        <f t="shared" si="4"/>
        <v>0</v>
      </c>
      <c r="W28" s="81">
        <f t="shared" si="4"/>
        <v>0</v>
      </c>
      <c r="X28" s="81">
        <f t="shared" si="4"/>
        <v>0</v>
      </c>
      <c r="Y28" s="87">
        <f t="shared" si="4"/>
        <v>0</v>
      </c>
      <c r="Z28" s="86">
        <f t="shared" si="4"/>
        <v>0</v>
      </c>
      <c r="AA28" s="86" t="str">
        <f t="shared" si="4"/>
        <v/>
      </c>
      <c r="AB28" s="81" t="str">
        <f>IF(K5="",IFERROR(IF(OR(H28="北海道",H28="青森県",H28="岩手県",H28="宮城県",H28="秋田県",H28="山形県",H28="福島県",H28="茨城県",H28="栃木県",H28="群馬県",H28="埼玉県",H28="千葉県",H28="東京都",H28="神奈川県",H28="新潟県",H28="富山県",H28="石川県",H28="福井県",H28="山梨県",H28="長野県",H28="岐阜県",H28="静岡県",H28="愛知県",H28="三重県",H28="滋賀県",H28="京都府",H28="大阪府",H28="兵庫県",H28="奈良県",H28="和歌山県",H28="鳥取県",H28="島根県",H28="岡山県",H28="広島県",H28="山口県",H28="徳島県",H28="香川県",H28="愛媛県",H28="高知県",H28="福岡県",H28="佐賀県",H28="長崎県",H28="熊本県",H28="大分県",H28="宮崎県",H28="鹿児島県",H28="沖縄県"),IF(AA28=1,MIN(Q28,_xlfn.XLOOKUP($B$6,'(参考)宿泊費等'!$B$3:$B$25,_xlfn.XLOOKUP(H28,'(参考)宿泊費等'!$H$2:$BB$2,'(参考)宿泊費等'!$H$3:$BB$25,""),"")),""),""),""),"")</f>
        <v/>
      </c>
      <c r="AC28" s="81" t="str">
        <f t="shared" si="3"/>
        <v/>
      </c>
      <c r="AD28" s="82" t="str">
        <f>IF(AC28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29" spans="1:30" ht="22.5" customHeight="1">
      <c r="A29" s="106"/>
      <c r="B29" s="108"/>
      <c r="C29" s="53" t="s">
        <v>69</v>
      </c>
      <c r="D29" s="105"/>
      <c r="E29" s="99"/>
      <c r="F29" s="99"/>
      <c r="G29" s="99"/>
      <c r="H29" s="104"/>
      <c r="I29" s="96"/>
      <c r="J29" s="97"/>
      <c r="K29" s="97"/>
      <c r="L29" s="97"/>
      <c r="M29" s="97"/>
      <c r="N29" s="98"/>
      <c r="O29" s="97"/>
      <c r="P29" s="81" t="str">
        <f t="shared" si="1"/>
        <v/>
      </c>
      <c r="Q29" s="97"/>
      <c r="R29" s="81" t="str">
        <f t="shared" si="2"/>
        <v/>
      </c>
      <c r="S29" s="82" t="str">
        <f>IF(R29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29" s="85">
        <f t="shared" si="4"/>
        <v>0</v>
      </c>
      <c r="U29" s="86">
        <f t="shared" si="4"/>
        <v>0</v>
      </c>
      <c r="V29" s="86">
        <f t="shared" si="4"/>
        <v>0</v>
      </c>
      <c r="W29" s="81">
        <f t="shared" si="4"/>
        <v>0</v>
      </c>
      <c r="X29" s="81">
        <f t="shared" si="4"/>
        <v>0</v>
      </c>
      <c r="Y29" s="87">
        <f t="shared" si="4"/>
        <v>0</v>
      </c>
      <c r="Z29" s="86">
        <f t="shared" si="4"/>
        <v>0</v>
      </c>
      <c r="AA29" s="86" t="str">
        <f t="shared" si="4"/>
        <v/>
      </c>
      <c r="AB29" s="81" t="str">
        <f>IF(K5="",IFERROR(IF(OR(H29="北海道",H29="青森県",H29="岩手県",H29="宮城県",H29="秋田県",H29="山形県",H29="福島県",H29="茨城県",H29="栃木県",H29="群馬県",H29="埼玉県",H29="千葉県",H29="東京都",H29="神奈川県",H29="新潟県",H29="富山県",H29="石川県",H29="福井県",H29="山梨県",H29="長野県",H29="岐阜県",H29="静岡県",H29="愛知県",H29="三重県",H29="滋賀県",H29="京都府",H29="大阪府",H29="兵庫県",H29="奈良県",H29="和歌山県",H29="鳥取県",H29="島根県",H29="岡山県",H29="広島県",H29="山口県",H29="徳島県",H29="香川県",H29="愛媛県",H29="高知県",H29="福岡県",H29="佐賀県",H29="長崎県",H29="熊本県",H29="大分県",H29="宮崎県",H29="鹿児島県",H29="沖縄県"),IF(AA29=1,MIN(Q29,_xlfn.XLOOKUP($B$6,'(参考)宿泊費等'!$B$3:$B$25,_xlfn.XLOOKUP(H29,'(参考)宿泊費等'!$H$2:$BB$2,'(参考)宿泊費等'!$H$3:$BB$25,""),"")),""),""),""),"")</f>
        <v/>
      </c>
      <c r="AC29" s="81" t="str">
        <f t="shared" si="3"/>
        <v/>
      </c>
      <c r="AD29" s="82" t="str">
        <f>IF(AC29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0" spans="1:30" ht="22.5" customHeight="1">
      <c r="A30" s="106"/>
      <c r="B30" s="108"/>
      <c r="C30" s="53" t="s">
        <v>69</v>
      </c>
      <c r="D30" s="105"/>
      <c r="E30" s="99"/>
      <c r="F30" s="99"/>
      <c r="G30" s="99"/>
      <c r="H30" s="104"/>
      <c r="I30" s="96"/>
      <c r="J30" s="97"/>
      <c r="K30" s="97"/>
      <c r="L30" s="97"/>
      <c r="M30" s="97"/>
      <c r="N30" s="98"/>
      <c r="O30" s="97"/>
      <c r="P30" s="81" t="str">
        <f t="shared" si="1"/>
        <v/>
      </c>
      <c r="Q30" s="97"/>
      <c r="R30" s="81" t="str">
        <f t="shared" si="2"/>
        <v/>
      </c>
      <c r="S30" s="82" t="str">
        <f>IF(R30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0" s="85">
        <f t="shared" si="4"/>
        <v>0</v>
      </c>
      <c r="U30" s="86">
        <f t="shared" si="4"/>
        <v>0</v>
      </c>
      <c r="V30" s="86">
        <f t="shared" si="4"/>
        <v>0</v>
      </c>
      <c r="W30" s="81">
        <f t="shared" si="4"/>
        <v>0</v>
      </c>
      <c r="X30" s="81">
        <f t="shared" si="4"/>
        <v>0</v>
      </c>
      <c r="Y30" s="87">
        <f t="shared" si="4"/>
        <v>0</v>
      </c>
      <c r="Z30" s="86">
        <f t="shared" si="4"/>
        <v>0</v>
      </c>
      <c r="AA30" s="86" t="str">
        <f t="shared" si="4"/>
        <v/>
      </c>
      <c r="AB30" s="81" t="str">
        <f>IF(K5="",IFERROR(IF(OR(H30="北海道",H30="青森県",H30="岩手県",H30="宮城県",H30="秋田県",H30="山形県",H30="福島県",H30="茨城県",H30="栃木県",H30="群馬県",H30="埼玉県",H30="千葉県",H30="東京都",H30="神奈川県",H30="新潟県",H30="富山県",H30="石川県",H30="福井県",H30="山梨県",H30="長野県",H30="岐阜県",H30="静岡県",H30="愛知県",H30="三重県",H30="滋賀県",H30="京都府",H30="大阪府",H30="兵庫県",H30="奈良県",H30="和歌山県",H30="鳥取県",H30="島根県",H30="岡山県",H30="広島県",H30="山口県",H30="徳島県",H30="香川県",H30="愛媛県",H30="高知県",H30="福岡県",H30="佐賀県",H30="長崎県",H30="熊本県",H30="大分県",H30="宮崎県",H30="鹿児島県",H30="沖縄県"),IF(AA30=1,MIN(Q30,_xlfn.XLOOKUP($B$6,'(参考)宿泊費等'!$B$3:$B$25,_xlfn.XLOOKUP(H30,'(参考)宿泊費等'!$H$2:$BB$2,'(参考)宿泊費等'!$H$3:$BB$25,""),"")),""),""),""),"")</f>
        <v/>
      </c>
      <c r="AC30" s="81" t="str">
        <f t="shared" si="3"/>
        <v/>
      </c>
      <c r="AD30" s="82" t="str">
        <f>IF(AC30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1" spans="1:30" ht="22.5" customHeight="1">
      <c r="A31" s="106"/>
      <c r="B31" s="108"/>
      <c r="C31" s="53" t="s">
        <v>69</v>
      </c>
      <c r="D31" s="105"/>
      <c r="E31" s="99"/>
      <c r="F31" s="99"/>
      <c r="G31" s="99"/>
      <c r="H31" s="104"/>
      <c r="I31" s="96"/>
      <c r="J31" s="97"/>
      <c r="K31" s="97"/>
      <c r="L31" s="97"/>
      <c r="M31" s="97"/>
      <c r="N31" s="98"/>
      <c r="O31" s="97"/>
      <c r="P31" s="81" t="str">
        <f t="shared" si="1"/>
        <v/>
      </c>
      <c r="Q31" s="97"/>
      <c r="R31" s="81" t="str">
        <f t="shared" si="2"/>
        <v/>
      </c>
      <c r="S31" s="82" t="str">
        <f>IF(R31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1" s="85">
        <f t="shared" si="4"/>
        <v>0</v>
      </c>
      <c r="U31" s="86">
        <f t="shared" si="4"/>
        <v>0</v>
      </c>
      <c r="V31" s="86">
        <f t="shared" si="4"/>
        <v>0</v>
      </c>
      <c r="W31" s="81">
        <f t="shared" si="4"/>
        <v>0</v>
      </c>
      <c r="X31" s="81">
        <f t="shared" si="4"/>
        <v>0</v>
      </c>
      <c r="Y31" s="87">
        <f>N31</f>
        <v>0</v>
      </c>
      <c r="Z31" s="86">
        <f t="shared" si="4"/>
        <v>0</v>
      </c>
      <c r="AA31" s="86" t="str">
        <f>P31</f>
        <v/>
      </c>
      <c r="AB31" s="81" t="str">
        <f>IF(K5="",IFERROR(IF(OR(H31="北海道",H31="青森県",H31="岩手県",H31="宮城県",H31="秋田県",H31="山形県",H31="福島県",H31="茨城県",H31="栃木県",H31="群馬県",H31="埼玉県",H31="千葉県",H31="東京都",H31="神奈川県",H31="新潟県",H31="富山県",H31="石川県",H31="福井県",H31="山梨県",H31="長野県",H31="岐阜県",H31="静岡県",H31="愛知県",H31="三重県",H31="滋賀県",H31="京都府",H31="大阪府",H31="兵庫県",H31="奈良県",H31="和歌山県",H31="鳥取県",H31="島根県",H31="岡山県",H31="広島県",H31="山口県",H31="徳島県",H31="香川県",H31="愛媛県",H31="高知県",H31="福岡県",H31="佐賀県",H31="長崎県",H31="熊本県",H31="大分県",H31="宮崎県",H31="鹿児島県",H31="沖縄県"),IF(AA31=1,MIN(Q31,_xlfn.XLOOKUP($B$6,'(参考)宿泊費等'!$B$3:$B$25,_xlfn.XLOOKUP(H31,'(参考)宿泊費等'!$H$2:$BB$2,'(参考)宿泊費等'!$H$3:$BB$25,""),"")),""),""),""),"")</f>
        <v/>
      </c>
      <c r="AC31" s="81" t="str">
        <f t="shared" si="3"/>
        <v/>
      </c>
      <c r="AD31" s="82" t="str">
        <f>IF(AC31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2" spans="1:30" ht="22.5" customHeight="1">
      <c r="A32" s="106"/>
      <c r="B32" s="108"/>
      <c r="C32" s="53" t="s">
        <v>69</v>
      </c>
      <c r="D32" s="105"/>
      <c r="E32" s="99"/>
      <c r="F32" s="99"/>
      <c r="G32" s="99"/>
      <c r="H32" s="104"/>
      <c r="I32" s="96"/>
      <c r="J32" s="97"/>
      <c r="K32" s="97"/>
      <c r="L32" s="97"/>
      <c r="M32" s="97"/>
      <c r="N32" s="98"/>
      <c r="O32" s="97"/>
      <c r="P32" s="81" t="str">
        <f t="shared" si="1"/>
        <v/>
      </c>
      <c r="Q32" s="97"/>
      <c r="R32" s="81" t="str">
        <f t="shared" si="2"/>
        <v/>
      </c>
      <c r="S32" s="82" t="str">
        <f>IF(R32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2" s="85">
        <f t="shared" si="4"/>
        <v>0</v>
      </c>
      <c r="U32" s="86">
        <f t="shared" si="4"/>
        <v>0</v>
      </c>
      <c r="V32" s="86">
        <f t="shared" si="4"/>
        <v>0</v>
      </c>
      <c r="W32" s="81">
        <f t="shared" si="4"/>
        <v>0</v>
      </c>
      <c r="X32" s="81">
        <f t="shared" si="4"/>
        <v>0</v>
      </c>
      <c r="Y32" s="87">
        <f>N32</f>
        <v>0</v>
      </c>
      <c r="Z32" s="86">
        <f t="shared" si="4"/>
        <v>0</v>
      </c>
      <c r="AA32" s="86" t="str">
        <f>P32</f>
        <v/>
      </c>
      <c r="AB32" s="81" t="str">
        <f>IF(K5="",IFERROR(IF(OR(H32="北海道",H32="青森県",H32="岩手県",H32="宮城県",H32="秋田県",H32="山形県",H32="福島県",H32="茨城県",H32="栃木県",H32="群馬県",H32="埼玉県",H32="千葉県",H32="東京都",H32="神奈川県",H32="新潟県",H32="富山県",H32="石川県",H32="福井県",H32="山梨県",H32="長野県",H32="岐阜県",H32="静岡県",H32="愛知県",H32="三重県",H32="滋賀県",H32="京都府",H32="大阪府",H32="兵庫県",H32="奈良県",H32="和歌山県",H32="鳥取県",H32="島根県",H32="岡山県",H32="広島県",H32="山口県",H32="徳島県",H32="香川県",H32="愛媛県",H32="高知県",H32="福岡県",H32="佐賀県",H32="長崎県",H32="熊本県",H32="大分県",H32="宮崎県",H32="鹿児島県",H32="沖縄県"),IF(AA32=1,MIN(Q32,_xlfn.XLOOKUP($B$6,'(参考)宿泊費等'!$B$3:$B$25,_xlfn.XLOOKUP(H32,'(参考)宿泊費等'!$H$2:$BB$2,'(参考)宿泊費等'!$H$3:$BB$25,""),"")),""),""),""),"")</f>
        <v/>
      </c>
      <c r="AC32" s="81" t="str">
        <f t="shared" si="3"/>
        <v/>
      </c>
      <c r="AD32" s="82" t="str">
        <f>IF(AC32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3" spans="1:30" ht="22.5" customHeight="1" thickBot="1">
      <c r="A33" s="106"/>
      <c r="B33" s="108"/>
      <c r="C33" s="53" t="s">
        <v>69</v>
      </c>
      <c r="D33" s="105"/>
      <c r="E33" s="99"/>
      <c r="F33" s="99"/>
      <c r="G33" s="99"/>
      <c r="H33" s="104"/>
      <c r="I33" s="96"/>
      <c r="J33" s="97"/>
      <c r="K33" s="97"/>
      <c r="L33" s="97"/>
      <c r="M33" s="97"/>
      <c r="N33" s="98"/>
      <c r="O33" s="97"/>
      <c r="P33" s="81" t="str">
        <f t="shared" si="1"/>
        <v/>
      </c>
      <c r="Q33" s="97"/>
      <c r="R33" s="81" t="str">
        <f t="shared" si="2"/>
        <v/>
      </c>
      <c r="S33" s="82" t="str">
        <f>IF(R33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c r="T33" s="85">
        <f t="shared" si="4"/>
        <v>0</v>
      </c>
      <c r="U33" s="86">
        <f t="shared" si="4"/>
        <v>0</v>
      </c>
      <c r="V33" s="86">
        <f t="shared" si="4"/>
        <v>0</v>
      </c>
      <c r="W33" s="81">
        <f t="shared" si="4"/>
        <v>0</v>
      </c>
      <c r="X33" s="81">
        <f t="shared" si="4"/>
        <v>0</v>
      </c>
      <c r="Y33" s="87">
        <f>N33</f>
        <v>0</v>
      </c>
      <c r="Z33" s="86">
        <f>O33</f>
        <v>0</v>
      </c>
      <c r="AA33" s="86" t="str">
        <f>P33</f>
        <v/>
      </c>
      <c r="AB33" s="81" t="str">
        <f>IF(K5="",IFERROR(IF(OR(H33="北海道",H33="青森県",H33="岩手県",H33="宮城県",H33="秋田県",H33="山形県",H33="福島県",H33="茨城県",H33="栃木県",H33="群馬県",H33="埼玉県",H33="千葉県",H33="東京都",H33="神奈川県",H33="新潟県",H33="富山県",H33="石川県",H33="福井県",H33="山梨県",H33="長野県",H33="岐阜県",H33="静岡県",H33="愛知県",H33="三重県",H33="滋賀県",H33="京都府",H33="大阪府",H33="兵庫県",H33="奈良県",H33="和歌山県",H33="鳥取県",H33="島根県",H33="岡山県",H33="広島県",H33="山口県",H33="徳島県",H33="香川県",H33="愛媛県",H33="高知県",H33="福岡県",H33="佐賀県",H33="長崎県",H33="熊本県",H33="大分県",H33="宮崎県",H33="鹿児島県",H33="沖縄県"),IF(AA33=1,MIN(Q33,_xlfn.XLOOKUP($B$6,'(参考)宿泊費等'!$B$3:$B$25,_xlfn.XLOOKUP(H33,'(参考)宿泊費等'!$H$2:$BB$2,'(参考)宿泊費等'!$H$3:$BB$25,""),"")),""),""),""),"")</f>
        <v/>
      </c>
      <c r="AC33" s="81" t="str">
        <f>R33</f>
        <v/>
      </c>
      <c r="AD33" s="82" t="str">
        <f>IF(AC33 = "","",IF(AND($P$5 = "なし", $S$5 = "なし"),_xlfn.XLOOKUP($B$6, '(参考)宿泊費等'!$B$3:$B$25, '(参考)宿泊費等'!$D$3:$D$25, ""),IF(AND($P$5 = "なし", $S$5 = "あり"),_xlfn.XLOOKUP($B$6, '(参考)宿泊費等'!$B$3:$B$25, '(参考)宿泊費等'!$E$3:$E$25, ""),IF(AND($P$5 = "あり", $S$5 = "なし"),_xlfn.XLOOKUP($B$6, '(参考)宿泊費等'!$B$3:$B$25, '(参考)宿泊費等'!$F$3:$F$25, ""),IF(AND($P$5 = "あり", $S$5 = "あり"),_xlfn.XLOOKUP($B$6, '(参考)宿泊費等'!$B$3:$B$25, '(参考)宿泊費等'!$G$3:$G$25, ""),"")))))</f>
        <v/>
      </c>
    </row>
    <row r="34" spans="1:30" ht="37.5" customHeight="1" thickBot="1">
      <c r="A34" s="291" t="s">
        <v>92</v>
      </c>
      <c r="B34" s="292"/>
      <c r="C34" s="292"/>
      <c r="D34" s="292"/>
      <c r="E34" s="292"/>
      <c r="F34" s="292"/>
      <c r="G34" s="292"/>
      <c r="H34" s="292"/>
      <c r="I34" s="71">
        <f t="shared" ref="I34:AD34" si="5">SUM(I9:I33)</f>
        <v>0</v>
      </c>
      <c r="J34" s="72">
        <f t="shared" si="5"/>
        <v>0</v>
      </c>
      <c r="K34" s="73">
        <f t="shared" si="5"/>
        <v>0</v>
      </c>
      <c r="L34" s="74">
        <f t="shared" si="5"/>
        <v>0</v>
      </c>
      <c r="M34" s="72">
        <f t="shared" si="5"/>
        <v>0</v>
      </c>
      <c r="N34" s="74">
        <f t="shared" si="5"/>
        <v>0</v>
      </c>
      <c r="O34" s="72">
        <f t="shared" si="5"/>
        <v>0</v>
      </c>
      <c r="P34" s="72"/>
      <c r="Q34" s="72">
        <f t="shared" si="5"/>
        <v>0</v>
      </c>
      <c r="R34" s="72"/>
      <c r="S34" s="72">
        <f t="shared" si="5"/>
        <v>0</v>
      </c>
      <c r="T34" s="75">
        <f t="shared" si="5"/>
        <v>0</v>
      </c>
      <c r="U34" s="76">
        <f t="shared" si="5"/>
        <v>0</v>
      </c>
      <c r="V34" s="76">
        <f t="shared" si="5"/>
        <v>0</v>
      </c>
      <c r="W34" s="76">
        <f t="shared" si="5"/>
        <v>0</v>
      </c>
      <c r="X34" s="76">
        <f t="shared" si="5"/>
        <v>0</v>
      </c>
      <c r="Y34" s="77">
        <f t="shared" si="5"/>
        <v>0</v>
      </c>
      <c r="Z34" s="76">
        <f t="shared" si="5"/>
        <v>0</v>
      </c>
      <c r="AA34" s="76"/>
      <c r="AB34" s="76">
        <f t="shared" si="5"/>
        <v>0</v>
      </c>
      <c r="AC34" s="76"/>
      <c r="AD34" s="78">
        <f t="shared" si="5"/>
        <v>0</v>
      </c>
    </row>
    <row r="35" spans="1:30" ht="19.5" customHeight="1" thickBot="1">
      <c r="C35" s="5"/>
      <c r="H35" s="5"/>
      <c r="O35" s="42"/>
      <c r="P35" s="42"/>
      <c r="Q35" s="42"/>
      <c r="R35" s="42"/>
      <c r="S35" s="42"/>
      <c r="T35" s="42"/>
      <c r="U35" s="42"/>
      <c r="V35" s="42"/>
      <c r="W35" s="42"/>
      <c r="X35" s="42"/>
      <c r="Y35" s="42"/>
      <c r="Z35" s="42"/>
      <c r="AA35" s="42"/>
      <c r="AB35" s="42"/>
      <c r="AC35" s="42"/>
      <c r="AD35" s="42"/>
    </row>
    <row r="36" spans="1:30" ht="37.5" customHeight="1" thickBot="1">
      <c r="H36" s="43"/>
      <c r="I36" s="293" t="s">
        <v>44</v>
      </c>
      <c r="J36" s="274"/>
      <c r="K36" s="274"/>
      <c r="L36" s="274"/>
      <c r="M36" s="274"/>
      <c r="N36" s="274"/>
      <c r="O36" s="282">
        <f>SUM(J34,K34,M34,O34,Q34,S34,K5)</f>
        <v>0</v>
      </c>
      <c r="P36" s="283"/>
      <c r="Q36" s="283"/>
      <c r="R36" s="283"/>
      <c r="S36" s="284"/>
      <c r="T36" s="273" t="s">
        <v>93</v>
      </c>
      <c r="U36" s="274"/>
      <c r="V36" s="274"/>
      <c r="W36" s="274"/>
      <c r="X36" s="274"/>
      <c r="Y36" s="274"/>
      <c r="Z36" s="282">
        <f>SUM(U34,V34,X34,Z34,AB34,AD34,V5)</f>
        <v>0</v>
      </c>
      <c r="AA36" s="283"/>
      <c r="AB36" s="283"/>
      <c r="AC36" s="283"/>
      <c r="AD36" s="284"/>
    </row>
    <row r="37" spans="1:30" ht="16.5" thickBot="1">
      <c r="A37" s="271" t="s">
        <v>94</v>
      </c>
      <c r="B37" s="271"/>
      <c r="C37" s="271"/>
      <c r="D37" s="271"/>
      <c r="E37" s="271"/>
      <c r="F37" s="271"/>
      <c r="G37" s="271"/>
      <c r="H37" s="271"/>
      <c r="I37" s="272"/>
      <c r="J37" s="272"/>
      <c r="K37" s="272"/>
      <c r="L37" s="272"/>
      <c r="M37" s="272"/>
      <c r="N37" s="272"/>
      <c r="O37" s="44"/>
      <c r="P37" s="44"/>
      <c r="Q37" s="44"/>
      <c r="R37" s="44"/>
      <c r="S37" s="44"/>
      <c r="T37" s="273" t="s">
        <v>95</v>
      </c>
      <c r="U37" s="274"/>
      <c r="V37" s="274"/>
      <c r="W37" s="274"/>
      <c r="X37" s="274"/>
      <c r="Y37" s="274"/>
      <c r="Z37" s="282">
        <f>O36-Z36</f>
        <v>0</v>
      </c>
      <c r="AA37" s="283"/>
      <c r="AB37" s="283"/>
      <c r="AC37" s="283"/>
      <c r="AD37" s="284"/>
    </row>
  </sheetData>
  <sheetProtection sheet="1" selectLockedCells="1"/>
  <protectedRanges>
    <protectedRange sqref="K5 P5 S5 A9:B33 D9:O33 Q9:Q33" name="範囲1"/>
  </protectedRanges>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W1:AD1"/>
    <mergeCell ref="E2:F2"/>
    <mergeCell ref="A3:AD3"/>
    <mergeCell ref="I4:S4"/>
    <mergeCell ref="T4:AD4"/>
  </mergeCells>
  <phoneticPr fontId="5"/>
  <conditionalFormatting sqref="K5:M5 P5 S5 A9:O33 Q9:Q33">
    <cfRule type="containsBlanks" dxfId="21" priority="2">
      <formula>LEN(TRIM(A5))=0</formula>
    </cfRule>
  </conditionalFormatting>
  <dataValidations count="1">
    <dataValidation type="list" allowBlank="1" showInputMessage="1" showErrorMessage="1" sqref="S5 P5" xr:uid="{E1C7AB20-8B48-41F9-951C-CA05FBC1F49F}">
      <formula1>"あり,なし"</formula1>
    </dataValidation>
  </dataValidations>
  <printOptions horizontalCentered="1"/>
  <pageMargins left="0.59055118110236215" right="0.59055118110236215" top="0.59055118110236215" bottom="0.59055118110236215"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EDCFAB7-21EF-4036-91FB-A9F969645653}">
          <x14:formula1>
            <xm:f>'(参考)宿泊費等'!$H$2:$BB$2</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C61-DD27-4156-83FE-D02BABB63BE8}">
  <sheetPr>
    <tabColor rgb="FFFF0000"/>
  </sheetPr>
  <dimension ref="A1:AJ42"/>
  <sheetViews>
    <sheetView showZeros="0" view="pageBreakPreview" topLeftCell="A38" zoomScaleNormal="100" zoomScaleSheetLayoutView="100" workbookViewId="0">
      <selection activeCell="AE9" sqref="AE9"/>
    </sheetView>
  </sheetViews>
  <sheetFormatPr defaultColWidth="2.42578125" defaultRowHeight="15.75"/>
  <cols>
    <col min="1" max="6" width="2.42578125" style="109"/>
    <col min="7" max="8" width="2.42578125" style="109" customWidth="1"/>
    <col min="9" max="14" width="2.42578125" style="109"/>
    <col min="15" max="15" width="2.42578125" style="109" customWidth="1"/>
    <col min="16" max="16384" width="2.42578125" style="109"/>
  </cols>
  <sheetData>
    <row r="1" spans="1:36">
      <c r="A1" s="328" t="s">
        <v>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row>
    <row r="2" spans="1:36">
      <c r="A2" s="110"/>
      <c r="B2" s="329" t="s">
        <v>96</v>
      </c>
      <c r="C2" s="329"/>
      <c r="D2" s="329"/>
      <c r="E2" s="329"/>
      <c r="F2" s="329"/>
      <c r="G2" s="329"/>
      <c r="H2" s="329"/>
      <c r="I2" s="329"/>
      <c r="J2" s="329"/>
      <c r="K2" s="329"/>
      <c r="L2" s="329"/>
      <c r="M2" s="329" t="s">
        <v>106</v>
      </c>
      <c r="N2" s="329"/>
      <c r="O2" s="329"/>
      <c r="P2" s="329"/>
      <c r="Q2" s="329"/>
      <c r="R2" s="329"/>
      <c r="S2" s="329"/>
      <c r="T2" s="329"/>
      <c r="U2" s="110"/>
      <c r="V2" s="110"/>
      <c r="W2" s="110"/>
      <c r="X2" s="110"/>
      <c r="Y2" s="110"/>
      <c r="Z2" s="110"/>
      <c r="AA2" s="110"/>
      <c r="AB2" s="110"/>
      <c r="AC2" s="110"/>
      <c r="AD2" s="110"/>
      <c r="AE2" s="110"/>
      <c r="AF2" s="110"/>
      <c r="AG2" s="110"/>
      <c r="AH2" s="110"/>
      <c r="AI2" s="110"/>
    </row>
    <row r="3" spans="1:36">
      <c r="B3" s="111"/>
    </row>
    <row r="4" spans="1:36">
      <c r="A4" s="330" t="s">
        <v>107</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row>
    <row r="5" spans="1:36">
      <c r="A5" s="112"/>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row>
    <row r="6" spans="1:36">
      <c r="B6" s="113"/>
      <c r="C6" s="113"/>
      <c r="D6" s="113"/>
      <c r="E6" s="113"/>
      <c r="F6" s="113"/>
      <c r="G6" s="113"/>
      <c r="H6" s="113"/>
      <c r="I6" s="113"/>
      <c r="J6" s="113"/>
      <c r="K6" s="113"/>
      <c r="L6" s="113"/>
      <c r="M6" s="113"/>
      <c r="N6" s="113"/>
      <c r="O6" s="113"/>
      <c r="P6" s="113"/>
      <c r="Q6" s="113"/>
      <c r="R6" s="113"/>
      <c r="S6" s="113"/>
      <c r="T6" s="113"/>
      <c r="U6" s="331" t="s">
        <v>108</v>
      </c>
      <c r="V6" s="331"/>
      <c r="W6" s="331"/>
      <c r="X6" s="331"/>
      <c r="Y6" s="331"/>
      <c r="Z6" s="331"/>
      <c r="AA6" s="331"/>
      <c r="AB6" s="331"/>
      <c r="AC6" s="331"/>
      <c r="AD6" s="331"/>
      <c r="AE6" s="331"/>
      <c r="AF6" s="331"/>
      <c r="AG6" s="331"/>
      <c r="AH6" s="331"/>
      <c r="AI6" s="331"/>
    </row>
    <row r="7" spans="1:36">
      <c r="B7" s="114"/>
      <c r="C7" s="115"/>
      <c r="D7" s="115"/>
      <c r="E7" s="115"/>
      <c r="F7" s="115"/>
      <c r="G7" s="115"/>
      <c r="H7" s="115"/>
      <c r="I7" s="115"/>
      <c r="J7" s="115"/>
      <c r="K7" s="115"/>
      <c r="L7" s="115"/>
      <c r="M7" s="115"/>
      <c r="N7" s="115"/>
      <c r="O7" s="115"/>
      <c r="P7" s="115"/>
      <c r="Q7" s="115"/>
      <c r="R7" s="115"/>
      <c r="S7" s="115"/>
      <c r="T7" s="115"/>
      <c r="U7" s="331"/>
      <c r="V7" s="331"/>
      <c r="W7" s="331"/>
      <c r="X7" s="331"/>
      <c r="Y7" s="331"/>
      <c r="Z7" s="331"/>
      <c r="AA7" s="331"/>
      <c r="AB7" s="331"/>
      <c r="AC7" s="331"/>
      <c r="AD7" s="331"/>
      <c r="AE7" s="331"/>
      <c r="AF7" s="331"/>
      <c r="AG7" s="331"/>
      <c r="AH7" s="331"/>
      <c r="AI7" s="331"/>
    </row>
    <row r="8" spans="1:36">
      <c r="B8" s="114"/>
      <c r="C8" s="115"/>
      <c r="D8" s="115"/>
      <c r="E8" s="115"/>
      <c r="F8" s="115"/>
      <c r="G8" s="115"/>
      <c r="H8" s="115"/>
      <c r="I8" s="115"/>
      <c r="J8" s="115"/>
      <c r="K8" s="115"/>
      <c r="L8" s="115"/>
      <c r="M8" s="115"/>
      <c r="N8" s="115"/>
      <c r="O8" s="115"/>
      <c r="P8" s="115"/>
      <c r="Q8" s="115"/>
      <c r="R8" s="115"/>
      <c r="S8" s="115"/>
      <c r="T8" s="115"/>
      <c r="U8" s="327" t="s">
        <v>5</v>
      </c>
      <c r="V8" s="327"/>
      <c r="W8" s="327"/>
      <c r="X8" s="327"/>
      <c r="Y8" s="327"/>
      <c r="Z8" s="327"/>
      <c r="AA8" s="327"/>
      <c r="AB8" s="327"/>
      <c r="AC8" s="327"/>
      <c r="AD8" s="327"/>
      <c r="AE8" s="327"/>
      <c r="AF8" s="327"/>
      <c r="AG8" s="327"/>
      <c r="AH8" s="327"/>
      <c r="AI8" s="327"/>
    </row>
    <row r="9" spans="1:36">
      <c r="B9" s="114"/>
      <c r="C9" s="115"/>
      <c r="D9" s="115"/>
      <c r="E9" s="115"/>
      <c r="F9" s="115"/>
      <c r="G9" s="115"/>
      <c r="H9" s="115"/>
      <c r="I9" s="115"/>
      <c r="J9" s="115"/>
      <c r="K9" s="115"/>
      <c r="L9" s="115"/>
      <c r="M9" s="115"/>
      <c r="N9" s="115"/>
      <c r="O9" s="115"/>
      <c r="P9" s="115"/>
      <c r="Q9" s="115"/>
      <c r="R9" s="115"/>
      <c r="S9" s="115"/>
      <c r="T9" s="115"/>
      <c r="U9" s="116"/>
      <c r="V9" s="116"/>
      <c r="W9" s="116"/>
      <c r="X9" s="116"/>
      <c r="Y9" s="116"/>
      <c r="Z9" s="116"/>
      <c r="AA9" s="116"/>
      <c r="AB9" s="116"/>
      <c r="AC9" s="116"/>
      <c r="AD9" s="116"/>
      <c r="AE9" s="116"/>
      <c r="AF9" s="116"/>
      <c r="AG9" s="116"/>
      <c r="AH9" s="116"/>
      <c r="AI9" s="116"/>
    </row>
    <row r="10" spans="1:36">
      <c r="B10" s="117">
        <v>1</v>
      </c>
      <c r="C10" s="328" t="s">
        <v>6</v>
      </c>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row>
    <row r="11" spans="1:36">
      <c r="C11" s="118" t="s">
        <v>7</v>
      </c>
      <c r="D11" s="332" t="s">
        <v>8</v>
      </c>
      <c r="E11" s="332"/>
      <c r="F11" s="332"/>
      <c r="G11" s="332"/>
      <c r="H11" s="332"/>
      <c r="I11" s="332"/>
      <c r="J11" s="332"/>
      <c r="K11" s="118" t="s">
        <v>9</v>
      </c>
      <c r="L11" s="328" t="s">
        <v>109</v>
      </c>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row>
    <row r="12" spans="1:36">
      <c r="C12" s="109" t="s">
        <v>11</v>
      </c>
      <c r="D12" s="109" t="s">
        <v>12</v>
      </c>
      <c r="K12" s="109" t="s">
        <v>9</v>
      </c>
      <c r="L12" s="333">
        <v>45942</v>
      </c>
      <c r="M12" s="333"/>
      <c r="N12" s="333"/>
      <c r="O12" s="333"/>
      <c r="P12" s="333"/>
      <c r="Q12" s="333"/>
      <c r="R12" s="333"/>
      <c r="S12" s="119"/>
      <c r="T12" s="334">
        <v>0.47916666666666669</v>
      </c>
      <c r="U12" s="334"/>
      <c r="V12" s="334"/>
      <c r="W12" s="109" t="s">
        <v>13</v>
      </c>
      <c r="X12" s="334">
        <v>0.75</v>
      </c>
      <c r="Y12" s="334"/>
      <c r="Z12" s="334"/>
    </row>
    <row r="13" spans="1:36">
      <c r="B13" s="111" t="s">
        <v>14</v>
      </c>
      <c r="L13" s="333"/>
      <c r="M13" s="333"/>
      <c r="N13" s="333"/>
      <c r="O13" s="333"/>
      <c r="P13" s="333"/>
      <c r="Q13" s="333"/>
      <c r="R13" s="333"/>
      <c r="S13" s="119"/>
      <c r="T13" s="334"/>
      <c r="U13" s="334"/>
      <c r="V13" s="334"/>
      <c r="W13" s="109" t="s">
        <v>13</v>
      </c>
      <c r="X13" s="334"/>
      <c r="Y13" s="334"/>
      <c r="Z13" s="334"/>
    </row>
    <row r="14" spans="1:36">
      <c r="B14" s="111"/>
      <c r="C14" s="109" t="s">
        <v>15</v>
      </c>
      <c r="D14" s="328" t="s">
        <v>16</v>
      </c>
      <c r="E14" s="328"/>
      <c r="F14" s="328"/>
      <c r="G14" s="328"/>
      <c r="H14" s="328"/>
      <c r="I14" s="328"/>
      <c r="J14" s="328"/>
      <c r="K14" s="109" t="s">
        <v>9</v>
      </c>
      <c r="L14" s="335" t="s">
        <v>17</v>
      </c>
      <c r="M14" s="335"/>
      <c r="N14" s="335"/>
      <c r="O14" s="335"/>
      <c r="P14" s="328" t="s">
        <v>110</v>
      </c>
      <c r="Q14" s="328"/>
      <c r="R14" s="328"/>
      <c r="S14" s="328"/>
      <c r="T14" s="328"/>
      <c r="U14" s="328"/>
      <c r="V14" s="328"/>
      <c r="W14" s="328"/>
      <c r="X14" s="328"/>
      <c r="Y14" s="328"/>
      <c r="Z14" s="328"/>
      <c r="AA14" s="328"/>
      <c r="AB14" s="328"/>
      <c r="AC14" s="328"/>
      <c r="AD14" s="328"/>
      <c r="AE14" s="328"/>
      <c r="AF14" s="328"/>
      <c r="AG14" s="328"/>
      <c r="AH14" s="328"/>
      <c r="AI14" s="328"/>
      <c r="AJ14" s="328"/>
    </row>
    <row r="15" spans="1:36">
      <c r="B15" s="111"/>
      <c r="L15" s="335" t="s">
        <v>19</v>
      </c>
      <c r="M15" s="335"/>
      <c r="N15" s="335"/>
      <c r="O15" s="335"/>
      <c r="P15" s="328" t="s">
        <v>111</v>
      </c>
      <c r="Q15" s="328"/>
      <c r="R15" s="328"/>
      <c r="S15" s="328"/>
      <c r="T15" s="328"/>
      <c r="U15" s="328"/>
      <c r="V15" s="328"/>
      <c r="W15" s="328"/>
      <c r="X15" s="328"/>
      <c r="Y15" s="328"/>
      <c r="Z15" s="328"/>
      <c r="AA15" s="328"/>
      <c r="AB15" s="328"/>
      <c r="AC15" s="328"/>
      <c r="AD15" s="328"/>
      <c r="AE15" s="328"/>
      <c r="AF15" s="328"/>
      <c r="AG15" s="328"/>
      <c r="AH15" s="328"/>
      <c r="AI15" s="328"/>
      <c r="AJ15" s="328"/>
    </row>
    <row r="16" spans="1:36">
      <c r="B16" s="111"/>
      <c r="C16" s="109" t="s">
        <v>21</v>
      </c>
      <c r="D16" s="328" t="s">
        <v>22</v>
      </c>
      <c r="E16" s="328"/>
      <c r="F16" s="328"/>
      <c r="G16" s="328"/>
      <c r="H16" s="328"/>
      <c r="I16" s="328"/>
      <c r="J16" s="328"/>
      <c r="K16" s="109" t="s">
        <v>9</v>
      </c>
      <c r="L16" s="336" t="s">
        <v>23</v>
      </c>
      <c r="M16" s="336"/>
      <c r="N16" s="336"/>
      <c r="O16" s="337" t="s">
        <v>112</v>
      </c>
      <c r="P16" s="337"/>
      <c r="Q16" s="337"/>
      <c r="R16" s="337"/>
      <c r="S16" s="337"/>
      <c r="T16" s="337"/>
      <c r="U16" s="337"/>
      <c r="V16" s="337"/>
      <c r="W16" s="336" t="s">
        <v>25</v>
      </c>
      <c r="X16" s="336"/>
      <c r="Y16" s="336"/>
      <c r="Z16" s="338" t="s">
        <v>113</v>
      </c>
      <c r="AA16" s="338"/>
      <c r="AB16" s="338"/>
      <c r="AC16" s="338"/>
      <c r="AD16" s="338"/>
      <c r="AE16" s="338"/>
      <c r="AF16" s="338"/>
      <c r="AG16" s="338"/>
      <c r="AH16" s="338"/>
      <c r="AI16" s="338"/>
    </row>
    <row r="17" spans="2:35">
      <c r="B17" s="111"/>
      <c r="L17" s="339" t="s">
        <v>27</v>
      </c>
      <c r="M17" s="339"/>
      <c r="N17" s="339"/>
      <c r="O17" s="340"/>
      <c r="P17" s="340"/>
      <c r="Q17" s="340"/>
      <c r="R17" s="340"/>
      <c r="S17" s="340"/>
      <c r="T17" s="340"/>
      <c r="U17" s="340"/>
      <c r="V17" s="340"/>
      <c r="W17" s="339" t="s">
        <v>28</v>
      </c>
      <c r="X17" s="339"/>
      <c r="Y17" s="339"/>
      <c r="Z17" s="341"/>
      <c r="AA17" s="341"/>
      <c r="AB17" s="341"/>
      <c r="AC17" s="341"/>
      <c r="AD17" s="341"/>
      <c r="AE17" s="341"/>
      <c r="AF17" s="341"/>
      <c r="AG17" s="341"/>
      <c r="AH17" s="341"/>
      <c r="AI17" s="341"/>
    </row>
    <row r="18" spans="2:35">
      <c r="B18" s="111"/>
      <c r="L18" s="339" t="s">
        <v>29</v>
      </c>
      <c r="M18" s="339"/>
      <c r="N18" s="339"/>
      <c r="O18" s="340"/>
      <c r="P18" s="340"/>
      <c r="Q18" s="340"/>
      <c r="R18" s="340"/>
      <c r="S18" s="340"/>
      <c r="T18" s="340"/>
      <c r="U18" s="340"/>
      <c r="V18" s="340"/>
      <c r="W18" s="339" t="s">
        <v>30</v>
      </c>
      <c r="X18" s="339"/>
      <c r="Y18" s="339"/>
      <c r="Z18" s="341"/>
      <c r="AA18" s="341"/>
      <c r="AB18" s="341"/>
      <c r="AC18" s="341"/>
      <c r="AD18" s="341"/>
      <c r="AE18" s="341"/>
      <c r="AF18" s="341"/>
      <c r="AG18" s="341"/>
      <c r="AH18" s="341"/>
      <c r="AI18" s="341"/>
    </row>
    <row r="19" spans="2:35">
      <c r="B19" s="111"/>
      <c r="C19" s="109" t="s">
        <v>114</v>
      </c>
    </row>
    <row r="20" spans="2:35">
      <c r="D20" s="342" t="s">
        <v>115</v>
      </c>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120"/>
    </row>
    <row r="21" spans="2:35">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120"/>
    </row>
    <row r="22" spans="2:35">
      <c r="B22" s="111"/>
      <c r="C22" s="109" t="s">
        <v>116</v>
      </c>
    </row>
    <row r="23" spans="2:35">
      <c r="D23" s="343" t="s">
        <v>36</v>
      </c>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row>
    <row r="24" spans="2:35">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row>
    <row r="25" spans="2:35">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row>
    <row r="26" spans="2:35">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row>
    <row r="27" spans="2:35">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row>
    <row r="28" spans="2:35">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row>
    <row r="29" spans="2:35">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row>
    <row r="30" spans="2:35" s="5" customFormat="1"/>
    <row r="31" spans="2:35">
      <c r="B31" s="117">
        <v>2</v>
      </c>
      <c r="C31" s="328" t="s">
        <v>37</v>
      </c>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row>
    <row r="32" spans="2:35">
      <c r="C32" s="343" t="s">
        <v>38</v>
      </c>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I32" s="120"/>
    </row>
    <row r="33" spans="1:35">
      <c r="AH33" s="121"/>
      <c r="AI33" s="120"/>
    </row>
    <row r="34" spans="1:35">
      <c r="B34" s="117">
        <v>3</v>
      </c>
      <c r="C34" s="328" t="s">
        <v>39</v>
      </c>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row>
    <row r="35" spans="1:35">
      <c r="C35" s="350" t="s">
        <v>40</v>
      </c>
      <c r="D35" s="350"/>
      <c r="E35" s="350"/>
      <c r="F35" s="350"/>
      <c r="G35" s="350"/>
      <c r="H35" s="350"/>
      <c r="I35" s="350"/>
      <c r="J35" s="349">
        <f>M36+M37</f>
        <v>47400</v>
      </c>
      <c r="K35" s="349"/>
      <c r="L35" s="349"/>
      <c r="M35" s="349"/>
      <c r="N35" s="348" t="s">
        <v>41</v>
      </c>
      <c r="O35" s="348"/>
      <c r="P35" s="348"/>
      <c r="Q35" s="348"/>
      <c r="R35" s="348"/>
      <c r="S35" s="348"/>
      <c r="T35" s="348"/>
      <c r="U35" s="348"/>
      <c r="V35" s="344">
        <f>V36+V37</f>
        <v>39400</v>
      </c>
      <c r="W35" s="344"/>
      <c r="X35" s="344"/>
      <c r="Y35" s="344"/>
      <c r="Z35" s="348" t="s">
        <v>42</v>
      </c>
      <c r="AA35" s="348"/>
      <c r="AB35" s="348"/>
      <c r="AC35" s="348"/>
      <c r="AD35" s="348"/>
      <c r="AE35" s="344">
        <f>AE36+AE37</f>
        <v>8000</v>
      </c>
      <c r="AF35" s="344"/>
      <c r="AG35" s="344"/>
      <c r="AH35" s="344"/>
    </row>
    <row r="36" spans="1:35">
      <c r="D36" s="345" t="s">
        <v>43</v>
      </c>
      <c r="E36" s="345"/>
      <c r="F36" s="345"/>
      <c r="G36" s="346" t="s">
        <v>44</v>
      </c>
      <c r="H36" s="346"/>
      <c r="I36" s="346"/>
      <c r="J36" s="346"/>
      <c r="K36" s="346"/>
      <c r="L36" s="346"/>
      <c r="M36" s="347">
        <v>30000</v>
      </c>
      <c r="N36" s="347"/>
      <c r="O36" s="347"/>
      <c r="P36" s="347"/>
      <c r="Q36" s="346" t="s">
        <v>45</v>
      </c>
      <c r="R36" s="346"/>
      <c r="S36" s="346"/>
      <c r="T36" s="346"/>
      <c r="U36" s="346"/>
      <c r="V36" s="347">
        <v>27000</v>
      </c>
      <c r="W36" s="347"/>
      <c r="X36" s="347"/>
      <c r="Y36" s="347"/>
      <c r="Z36" s="348" t="s">
        <v>42</v>
      </c>
      <c r="AA36" s="348"/>
      <c r="AB36" s="348"/>
      <c r="AC36" s="348"/>
      <c r="AD36" s="348"/>
      <c r="AE36" s="349">
        <f>M36-V36</f>
        <v>3000</v>
      </c>
      <c r="AF36" s="349"/>
      <c r="AG36" s="349"/>
      <c r="AH36" s="349"/>
      <c r="AI36" s="120"/>
    </row>
    <row r="37" spans="1:35">
      <c r="C37" s="122"/>
      <c r="D37" s="352" t="s">
        <v>46</v>
      </c>
      <c r="E37" s="352"/>
      <c r="F37" s="352"/>
      <c r="G37" s="346" t="s">
        <v>44</v>
      </c>
      <c r="H37" s="346"/>
      <c r="I37" s="346"/>
      <c r="J37" s="346"/>
      <c r="K37" s="346"/>
      <c r="L37" s="346"/>
      <c r="M37" s="349">
        <f>SUM('&lt;見本&gt;行程表及び旅費積算書(車)'!N14)</f>
        <v>17400</v>
      </c>
      <c r="N37" s="349"/>
      <c r="O37" s="349"/>
      <c r="P37" s="349"/>
      <c r="Q37" s="346" t="s">
        <v>45</v>
      </c>
      <c r="R37" s="346"/>
      <c r="S37" s="346"/>
      <c r="T37" s="346"/>
      <c r="U37" s="346"/>
      <c r="V37" s="349">
        <f>SUM('&lt;見本&gt;行程表及び旅費積算書(車)'!S14)</f>
        <v>12400</v>
      </c>
      <c r="W37" s="349"/>
      <c r="X37" s="349"/>
      <c r="Y37" s="349"/>
      <c r="Z37" s="348" t="s">
        <v>42</v>
      </c>
      <c r="AA37" s="348"/>
      <c r="AB37" s="348"/>
      <c r="AC37" s="348"/>
      <c r="AD37" s="348"/>
      <c r="AE37" s="349">
        <f>M37-V37</f>
        <v>5000</v>
      </c>
      <c r="AF37" s="349"/>
      <c r="AG37" s="349"/>
      <c r="AH37" s="349"/>
    </row>
    <row r="38" spans="1:35">
      <c r="D38" s="343" t="s">
        <v>47</v>
      </c>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120"/>
    </row>
    <row r="39" spans="1:35">
      <c r="D39" s="343" t="s">
        <v>48</v>
      </c>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120"/>
    </row>
    <row r="40" spans="1:35">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row>
    <row r="41" spans="1:35">
      <c r="A41" s="351" t="s">
        <v>49</v>
      </c>
      <c r="B41" s="351"/>
      <c r="C41" s="343" t="s">
        <v>50</v>
      </c>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row>
    <row r="42" spans="1:35">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row>
  </sheetData>
  <sheetProtection sheet="1" selectLockedCells="1" selectUnlockedCells="1"/>
  <mergeCells count="62">
    <mergeCell ref="AE37:AH37"/>
    <mergeCell ref="D38:AH38"/>
    <mergeCell ref="D39:AH39"/>
    <mergeCell ref="A41:B41"/>
    <mergeCell ref="C41:AI42"/>
    <mergeCell ref="D37:F37"/>
    <mergeCell ref="G37:L37"/>
    <mergeCell ref="M37:P37"/>
    <mergeCell ref="Q37:U37"/>
    <mergeCell ref="V37:Y37"/>
    <mergeCell ref="Z37:AD37"/>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D20:AH21"/>
    <mergeCell ref="D23:AI29"/>
    <mergeCell ref="C31:AI31"/>
    <mergeCell ref="C32:AG32"/>
    <mergeCell ref="C34:AI34"/>
    <mergeCell ref="L17:N17"/>
    <mergeCell ref="O17:V17"/>
    <mergeCell ref="W17:Y17"/>
    <mergeCell ref="Z17:AI17"/>
    <mergeCell ref="L18:N18"/>
    <mergeCell ref="O18:V18"/>
    <mergeCell ref="W18:Y18"/>
    <mergeCell ref="Z18:AI18"/>
    <mergeCell ref="L15:O15"/>
    <mergeCell ref="P15:AJ15"/>
    <mergeCell ref="D16:J16"/>
    <mergeCell ref="L16:N16"/>
    <mergeCell ref="O16:V16"/>
    <mergeCell ref="W16:Y16"/>
    <mergeCell ref="Z16:AI16"/>
    <mergeCell ref="L13:R13"/>
    <mergeCell ref="T13:V13"/>
    <mergeCell ref="X13:Z13"/>
    <mergeCell ref="D14:J14"/>
    <mergeCell ref="L14:O14"/>
    <mergeCell ref="P14:AJ14"/>
    <mergeCell ref="C10:AI10"/>
    <mergeCell ref="D11:J11"/>
    <mergeCell ref="L11:AI11"/>
    <mergeCell ref="L12:R12"/>
    <mergeCell ref="T12:V12"/>
    <mergeCell ref="X12:Z12"/>
    <mergeCell ref="U8:AI8"/>
    <mergeCell ref="A1:AI1"/>
    <mergeCell ref="B2:L2"/>
    <mergeCell ref="M2:T2"/>
    <mergeCell ref="A4:AI4"/>
    <mergeCell ref="U6:AI7"/>
  </mergeCells>
  <phoneticPr fontId="5"/>
  <conditionalFormatting sqref="L11:AJ11">
    <cfRule type="containsBlanks" dxfId="20" priority="1">
      <formula>LEN(TRIM(L11))=0</formula>
    </cfRule>
  </conditionalFormatting>
  <conditionalFormatting sqref="M2:T2 L12:R13 T12:V13 X12:Z13 O16:V18 Z16:Z18 D20:AH21 D23:AI29 M36:P36 V36:Y36">
    <cfRule type="containsBlanks" dxfId="19" priority="4">
      <formula>LEN(TRIM(D2))=0</formula>
    </cfRule>
  </conditionalFormatting>
  <conditionalFormatting sqref="P14:AI15">
    <cfRule type="containsBlanks" dxfId="18" priority="2">
      <formula>LEN(TRIM(P14))=0</formula>
    </cfRule>
  </conditionalFormatting>
  <conditionalFormatting sqref="U6 U8">
    <cfRule type="containsBlanks" dxfId="17" priority="3">
      <formula>LEN(TRIM(U6))=0</formula>
    </cfRule>
  </conditionalFormatting>
  <dataValidations count="1">
    <dataValidation type="list" allowBlank="1" showInputMessage="1" showErrorMessage="1" sqref="M2:T2" xr:uid="{E395D824-B26D-4B09-A0BB-EDF855C22A93}">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BEF46B-0E54-423E-AA84-C2AD0A89A91F}">
          <x14:formula1>
            <xm:f>'(参考)宿泊費等'!$B$3:$B$25</xm:f>
          </x14:formula1>
          <xm:sqref>P17:S17 O16:O17 O18:V18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topLeftCell="A18" zoomScaleNormal="70" zoomScaleSheetLayoutView="100" workbookViewId="0">
      <selection activeCell="N8" sqref="N8"/>
    </sheetView>
  </sheetViews>
  <sheetFormatPr defaultColWidth="2.5703125" defaultRowHeight="30" customHeight="1"/>
  <cols>
    <col min="1" max="1" width="7.85546875" style="5" bestFit="1" customWidth="1"/>
    <col min="2" max="2" width="7.7109375" style="5" bestFit="1" customWidth="1"/>
    <col min="3" max="3" width="4.28515625" style="13" bestFit="1" customWidth="1"/>
    <col min="4" max="4" width="7.7109375" style="5" bestFit="1" customWidth="1"/>
    <col min="5" max="5" width="10.7109375" style="5" customWidth="1"/>
    <col min="6" max="6" width="18.7109375" style="5" customWidth="1"/>
    <col min="7" max="7" width="10.7109375" style="5" customWidth="1"/>
    <col min="8" max="8" width="18.7109375" style="5" customWidth="1"/>
    <col min="9" max="9" width="8.85546875" style="5" customWidth="1"/>
    <col min="10" max="10" width="8.85546875" style="13" customWidth="1"/>
    <col min="11" max="11" width="9.28515625" style="13" bestFit="1" customWidth="1"/>
    <col min="12" max="16" width="10" style="5" customWidth="1"/>
    <col min="17" max="21" width="10.42578125" style="5" customWidth="1"/>
    <col min="22" max="16384" width="2.5703125" style="5"/>
  </cols>
  <sheetData>
    <row r="1" spans="1:35" ht="15.75">
      <c r="A1" s="353" t="s">
        <v>0</v>
      </c>
      <c r="B1" s="353"/>
      <c r="C1" s="353"/>
      <c r="D1" s="353"/>
      <c r="E1" s="353"/>
      <c r="F1" s="353"/>
      <c r="G1" s="9"/>
      <c r="H1" s="9"/>
      <c r="I1" s="9"/>
      <c r="J1" s="9"/>
      <c r="K1" s="9"/>
      <c r="L1" s="9"/>
      <c r="M1" s="298" t="str">
        <f>'&lt;見本&gt;計画書(車)'!U6</f>
        <v>社会福祉法人国交会自動車苑　
千代田リハビリテーションセンター</v>
      </c>
      <c r="N1" s="298"/>
      <c r="O1" s="298"/>
      <c r="P1" s="298"/>
      <c r="Q1" s="298"/>
    </row>
    <row r="2" spans="1:35" s="124" customFormat="1" ht="15" customHeight="1">
      <c r="A2" s="123" t="s">
        <v>51</v>
      </c>
      <c r="B2" s="123"/>
      <c r="C2" s="123"/>
      <c r="D2" s="123"/>
      <c r="E2" s="354" t="str">
        <f>'&lt;見本&gt;計画書(車)'!M2</f>
        <v>地域連携支援費</v>
      </c>
      <c r="F2" s="354"/>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row>
    <row r="3" spans="1:35" ht="16.5" thickBot="1">
      <c r="A3" s="301" t="s">
        <v>117</v>
      </c>
      <c r="B3" s="301"/>
      <c r="C3" s="301"/>
      <c r="D3" s="301"/>
      <c r="E3" s="301"/>
      <c r="F3" s="301"/>
      <c r="G3" s="301"/>
      <c r="H3" s="301"/>
      <c r="I3" s="301"/>
      <c r="J3" s="301"/>
      <c r="K3" s="301"/>
      <c r="L3" s="301"/>
      <c r="M3" s="301"/>
      <c r="N3" s="301"/>
      <c r="O3" s="301"/>
      <c r="P3" s="301"/>
      <c r="Q3" s="301"/>
    </row>
    <row r="4" spans="1:35" ht="30" customHeight="1">
      <c r="E4" s="125"/>
      <c r="I4" s="228"/>
      <c r="J4" s="228"/>
      <c r="K4" s="229"/>
      <c r="L4" s="355" t="s">
        <v>118</v>
      </c>
      <c r="M4" s="356"/>
      <c r="N4" s="356"/>
      <c r="O4" s="356"/>
      <c r="P4" s="356"/>
      <c r="Q4" s="355" t="s">
        <v>119</v>
      </c>
      <c r="R4" s="356"/>
      <c r="S4" s="356"/>
      <c r="T4" s="356"/>
      <c r="U4" s="357"/>
    </row>
    <row r="5" spans="1:35" ht="30" customHeight="1" thickBot="1">
      <c r="A5" s="127" t="s">
        <v>55</v>
      </c>
      <c r="B5" s="358" t="str">
        <f>'&lt;見本&gt;計画書(車)'!$Z$16</f>
        <v>山田　学</v>
      </c>
      <c r="C5" s="358"/>
      <c r="D5" s="358"/>
      <c r="E5" s="116"/>
      <c r="L5" s="230" t="s">
        <v>120</v>
      </c>
      <c r="M5" s="365">
        <f>J12*18</f>
        <v>2296.7999999999997</v>
      </c>
      <c r="N5" s="366"/>
      <c r="O5" s="366"/>
      <c r="P5" s="366"/>
      <c r="Q5" s="129" t="s">
        <v>120</v>
      </c>
      <c r="R5" s="387">
        <f>M5</f>
        <v>2296.7999999999997</v>
      </c>
      <c r="S5" s="388"/>
      <c r="T5" s="388"/>
      <c r="U5" s="389"/>
    </row>
    <row r="6" spans="1:35" ht="30" customHeight="1" thickBot="1">
      <c r="A6" s="127" t="s">
        <v>61</v>
      </c>
      <c r="B6" s="358" t="str">
        <f>'&lt;見本&gt;計画書(車)'!$O$16</f>
        <v>各種療法士</v>
      </c>
      <c r="C6" s="358"/>
      <c r="D6" s="358"/>
      <c r="E6" s="116"/>
      <c r="F6" s="116"/>
      <c r="G6" s="116"/>
      <c r="H6" s="224" t="s">
        <v>57</v>
      </c>
      <c r="I6" s="225" t="s">
        <v>58</v>
      </c>
      <c r="J6" s="226" t="s">
        <v>59</v>
      </c>
      <c r="K6" s="227" t="s">
        <v>58</v>
      </c>
      <c r="L6" s="197" t="s">
        <v>121</v>
      </c>
      <c r="M6" s="390" t="s">
        <v>122</v>
      </c>
      <c r="N6" s="391"/>
      <c r="O6" s="359" t="s">
        <v>66</v>
      </c>
      <c r="P6" s="360"/>
      <c r="Q6" s="199" t="s">
        <v>121</v>
      </c>
      <c r="R6" s="390" t="s">
        <v>122</v>
      </c>
      <c r="S6" s="391"/>
      <c r="T6" s="359" t="s">
        <v>66</v>
      </c>
      <c r="U6" s="392"/>
    </row>
    <row r="7" spans="1:35" ht="30" customHeight="1">
      <c r="A7" s="130" t="s">
        <v>67</v>
      </c>
      <c r="B7" s="131" t="s">
        <v>68</v>
      </c>
      <c r="C7" s="132" t="s">
        <v>69</v>
      </c>
      <c r="D7" s="133" t="s">
        <v>70</v>
      </c>
      <c r="E7" s="134" t="s">
        <v>71</v>
      </c>
      <c r="F7" s="134" t="s">
        <v>123</v>
      </c>
      <c r="G7" s="135" t="s">
        <v>124</v>
      </c>
      <c r="H7" s="221" t="s">
        <v>123</v>
      </c>
      <c r="I7" s="221" t="s">
        <v>74</v>
      </c>
      <c r="J7" s="222" t="s">
        <v>75</v>
      </c>
      <c r="K7" s="223" t="s">
        <v>125</v>
      </c>
      <c r="L7" s="218" t="s">
        <v>126</v>
      </c>
      <c r="M7" s="212" t="s">
        <v>127</v>
      </c>
      <c r="N7" s="201" t="s">
        <v>79</v>
      </c>
      <c r="O7" s="136" t="s">
        <v>127</v>
      </c>
      <c r="P7" s="219" t="s">
        <v>80</v>
      </c>
      <c r="Q7" s="218" t="s">
        <v>126</v>
      </c>
      <c r="R7" s="212" t="s">
        <v>127</v>
      </c>
      <c r="S7" s="201" t="s">
        <v>128</v>
      </c>
      <c r="T7" s="136" t="s">
        <v>127</v>
      </c>
      <c r="U7" s="220" t="s">
        <v>80</v>
      </c>
    </row>
    <row r="8" spans="1:35" s="145" customFormat="1" ht="15.75">
      <c r="A8" s="137"/>
      <c r="B8" s="138"/>
      <c r="C8" s="139"/>
      <c r="D8" s="140"/>
      <c r="E8" s="141"/>
      <c r="F8" s="141"/>
      <c r="G8" s="142"/>
      <c r="H8" s="141"/>
      <c r="I8" s="141"/>
      <c r="J8" s="143" t="s">
        <v>82</v>
      </c>
      <c r="K8" s="138"/>
      <c r="L8" s="137" t="s">
        <v>83</v>
      </c>
      <c r="M8" s="144" t="s">
        <v>84</v>
      </c>
      <c r="N8" s="208" t="s">
        <v>83</v>
      </c>
      <c r="O8" s="144" t="s">
        <v>84</v>
      </c>
      <c r="P8" s="139" t="s">
        <v>83</v>
      </c>
      <c r="Q8" s="233" t="s">
        <v>83</v>
      </c>
      <c r="R8" s="144" t="s">
        <v>84</v>
      </c>
      <c r="S8" s="208" t="s">
        <v>83</v>
      </c>
      <c r="T8" s="144" t="s">
        <v>84</v>
      </c>
      <c r="U8" s="232" t="s">
        <v>83</v>
      </c>
      <c r="AI8"/>
    </row>
    <row r="9" spans="1:35" ht="30" customHeight="1">
      <c r="A9" s="146">
        <v>45942</v>
      </c>
      <c r="B9" s="147">
        <v>0.33333333333333331</v>
      </c>
      <c r="C9" s="148" t="s">
        <v>85</v>
      </c>
      <c r="D9" s="149">
        <v>0.47916666666666669</v>
      </c>
      <c r="E9" s="150" t="s">
        <v>129</v>
      </c>
      <c r="F9" s="150" t="s">
        <v>130</v>
      </c>
      <c r="G9" s="150" t="s">
        <v>131</v>
      </c>
      <c r="H9" s="150" t="s">
        <v>132</v>
      </c>
      <c r="I9" s="104"/>
      <c r="J9" s="151">
        <v>58.8</v>
      </c>
      <c r="K9" s="187" t="s">
        <v>133</v>
      </c>
      <c r="L9" s="214">
        <v>2930</v>
      </c>
      <c r="M9" s="206" t="str">
        <f t="shared" ref="M9:M11" si="0">IF(I9="","",1)</f>
        <v/>
      </c>
      <c r="N9" s="205"/>
      <c r="O9" s="206" t="str">
        <f>IF(M9="","",1)</f>
        <v/>
      </c>
      <c r="P9" s="205"/>
      <c r="Q9" s="152">
        <f>L9</f>
        <v>2930</v>
      </c>
      <c r="R9" s="153" t="str">
        <f>M9</f>
        <v/>
      </c>
      <c r="S9" s="153"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153" t="str">
        <f>O9</f>
        <v/>
      </c>
      <c r="U9" s="154"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5" ht="30" customHeight="1">
      <c r="A10" s="146"/>
      <c r="B10" s="155">
        <v>0.75</v>
      </c>
      <c r="C10" s="156" t="s">
        <v>85</v>
      </c>
      <c r="D10" s="157">
        <v>0.77083333333333337</v>
      </c>
      <c r="E10" s="158" t="s">
        <v>134</v>
      </c>
      <c r="F10" s="150" t="s">
        <v>132</v>
      </c>
      <c r="G10" s="158" t="s">
        <v>135</v>
      </c>
      <c r="H10" s="158" t="s">
        <v>136</v>
      </c>
      <c r="I10" s="104" t="s">
        <v>137</v>
      </c>
      <c r="J10" s="159">
        <v>10</v>
      </c>
      <c r="K10" s="215" t="s">
        <v>138</v>
      </c>
      <c r="L10" s="214"/>
      <c r="M10" s="213">
        <f t="shared" si="0"/>
        <v>1</v>
      </c>
      <c r="N10" s="192">
        <v>15000</v>
      </c>
      <c r="O10" s="206">
        <f t="shared" ref="O10:O11" si="1">IF(M10="","",1)</f>
        <v>1</v>
      </c>
      <c r="P10" s="231">
        <v>2400</v>
      </c>
      <c r="Q10" s="160">
        <f>L10</f>
        <v>0</v>
      </c>
      <c r="R10" s="153">
        <f t="shared" ref="R10" si="2">M10</f>
        <v>1</v>
      </c>
      <c r="S10" s="153">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10000</v>
      </c>
      <c r="T10" s="153">
        <f t="shared" ref="T10:T11" si="3">O10</f>
        <v>1</v>
      </c>
      <c r="U10" s="154">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2400</v>
      </c>
    </row>
    <row r="11" spans="1:35" ht="30" customHeight="1" thickBot="1">
      <c r="A11" s="161">
        <v>45943</v>
      </c>
      <c r="B11" s="155">
        <v>0.375</v>
      </c>
      <c r="C11" s="156" t="s">
        <v>85</v>
      </c>
      <c r="D11" s="157">
        <v>0.52083333333333337</v>
      </c>
      <c r="E11" s="158" t="s">
        <v>135</v>
      </c>
      <c r="F11" s="158" t="s">
        <v>136</v>
      </c>
      <c r="G11" s="162" t="s">
        <v>129</v>
      </c>
      <c r="H11" s="150" t="s">
        <v>130</v>
      </c>
      <c r="I11" s="104"/>
      <c r="J11" s="163">
        <v>58.8</v>
      </c>
      <c r="K11" s="216" t="s">
        <v>138</v>
      </c>
      <c r="L11" s="214"/>
      <c r="M11" s="207" t="str">
        <f t="shared" si="0"/>
        <v/>
      </c>
      <c r="N11" s="192"/>
      <c r="O11" s="206" t="str">
        <f t="shared" si="1"/>
        <v/>
      </c>
      <c r="P11" s="231"/>
      <c r="Q11" s="160">
        <f>L11</f>
        <v>0</v>
      </c>
      <c r="R11" s="153" t="str">
        <f>M11</f>
        <v/>
      </c>
      <c r="S11" s="153"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153" t="str">
        <f t="shared" si="3"/>
        <v/>
      </c>
      <c r="U11" s="154"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5" ht="30" customHeight="1" thickBot="1">
      <c r="A12" s="361" t="s">
        <v>92</v>
      </c>
      <c r="B12" s="362"/>
      <c r="C12" s="362"/>
      <c r="D12" s="362"/>
      <c r="E12" s="362"/>
      <c r="F12" s="362"/>
      <c r="G12" s="362"/>
      <c r="H12" s="363"/>
      <c r="I12" s="196"/>
      <c r="J12" s="164">
        <f>SUM(J9:J11)</f>
        <v>127.6</v>
      </c>
      <c r="K12" s="217"/>
      <c r="L12" s="203">
        <f>SUM('A(車)'!L9:L20)</f>
        <v>0</v>
      </c>
      <c r="M12" s="203"/>
      <c r="N12" s="202">
        <f>SUM(N9:N11)</f>
        <v>15000</v>
      </c>
      <c r="O12" s="204"/>
      <c r="P12" s="204">
        <f>SUM(P9:P11)</f>
        <v>2400</v>
      </c>
      <c r="Q12" s="235">
        <f>SUM('A(車)'!Q9:Q20)</f>
        <v>0</v>
      </c>
      <c r="R12" s="165"/>
      <c r="S12" s="203">
        <f>SUM(S9:S11)</f>
        <v>10000</v>
      </c>
      <c r="T12" s="203"/>
      <c r="U12" s="166">
        <f>SUM(U9:U11)</f>
        <v>2400</v>
      </c>
    </row>
    <row r="13" spans="1:35" ht="30" customHeight="1" thickBot="1">
      <c r="A13" s="364" t="s">
        <v>139</v>
      </c>
      <c r="B13" s="364"/>
      <c r="C13" s="364"/>
      <c r="D13" s="364"/>
      <c r="E13" s="364"/>
      <c r="F13" s="364"/>
      <c r="G13" s="364"/>
      <c r="H13" s="364"/>
      <c r="I13" s="364"/>
      <c r="J13" s="364"/>
      <c r="K13" s="364"/>
      <c r="L13" s="211"/>
      <c r="M13" s="167"/>
      <c r="N13" s="167"/>
      <c r="O13" s="167"/>
      <c r="P13" s="167"/>
      <c r="Q13" s="167"/>
      <c r="R13" s="167"/>
      <c r="S13" s="167"/>
      <c r="T13" s="167"/>
      <c r="U13" s="167"/>
    </row>
    <row r="14" spans="1:35" ht="30" customHeight="1" thickBot="1">
      <c r="A14" s="116"/>
      <c r="B14" s="116"/>
      <c r="C14" s="128"/>
      <c r="D14" s="116"/>
      <c r="E14" s="116"/>
      <c r="F14" s="116"/>
      <c r="G14" s="116"/>
      <c r="K14" s="236"/>
      <c r="L14" s="396" t="s">
        <v>140</v>
      </c>
      <c r="M14" s="397"/>
      <c r="N14" s="393">
        <f>SUM('A(車)'!M5,L12,N12,P12)</f>
        <v>17400</v>
      </c>
      <c r="O14" s="394"/>
      <c r="P14" s="395"/>
      <c r="Q14" s="373" t="s">
        <v>141</v>
      </c>
      <c r="R14" s="373"/>
      <c r="S14" s="386">
        <f>SUM('A(車)'!R5,Q12,S12,U12)</f>
        <v>12400</v>
      </c>
      <c r="T14" s="384"/>
      <c r="U14" s="385"/>
    </row>
    <row r="15" spans="1:35" ht="30" customHeight="1" thickBot="1">
      <c r="A15" s="116"/>
      <c r="B15" s="116"/>
      <c r="C15" s="128"/>
      <c r="D15" s="116"/>
      <c r="E15" s="116"/>
      <c r="F15" s="116"/>
      <c r="G15" s="116"/>
      <c r="H15" s="116"/>
      <c r="I15" s="116"/>
      <c r="J15" s="128"/>
      <c r="L15" s="13"/>
      <c r="N15" s="168"/>
      <c r="O15" s="168"/>
      <c r="P15" s="168"/>
      <c r="Q15" s="372" t="s">
        <v>95</v>
      </c>
      <c r="R15" s="373"/>
      <c r="S15" s="383">
        <f>N14-S14</f>
        <v>5000</v>
      </c>
      <c r="T15" s="384"/>
      <c r="U15" s="385"/>
    </row>
    <row r="16" spans="1:35" ht="30" customHeight="1" thickBot="1">
      <c r="C16" s="5"/>
      <c r="J16" s="5"/>
      <c r="K16" s="5"/>
      <c r="L16" s="168"/>
      <c r="M16" s="168"/>
      <c r="N16" s="168"/>
      <c r="O16" s="126"/>
      <c r="P16" s="126"/>
      <c r="Q16" s="169"/>
    </row>
    <row r="17" spans="1:32" ht="30" customHeight="1">
      <c r="A17" s="368" t="s">
        <v>142</v>
      </c>
      <c r="B17" s="369"/>
      <c r="C17" s="369"/>
      <c r="D17" s="369"/>
      <c r="E17" s="369"/>
      <c r="F17" s="369"/>
      <c r="G17" s="369"/>
      <c r="H17" s="369"/>
      <c r="I17" s="369"/>
      <c r="J17" s="369"/>
      <c r="K17" s="370"/>
      <c r="L17" s="380" t="s">
        <v>143</v>
      </c>
      <c r="M17" s="381"/>
      <c r="N17" s="381"/>
      <c r="O17" s="381"/>
      <c r="P17" s="381"/>
      <c r="Q17" s="381"/>
      <c r="R17" s="381"/>
      <c r="S17" s="381"/>
      <c r="T17" s="381"/>
      <c r="U17" s="382"/>
      <c r="AF17"/>
    </row>
    <row r="18" spans="1:32" ht="30" customHeight="1">
      <c r="A18" s="294"/>
      <c r="B18" s="287"/>
      <c r="C18" s="287"/>
      <c r="D18" s="287"/>
      <c r="E18" s="287"/>
      <c r="F18" s="287"/>
      <c r="G18" s="287"/>
      <c r="H18" s="287"/>
      <c r="I18" s="287"/>
      <c r="J18" s="287"/>
      <c r="K18" s="371"/>
      <c r="L18" s="374"/>
      <c r="M18" s="375"/>
      <c r="N18" s="375"/>
      <c r="O18" s="375"/>
      <c r="P18" s="375"/>
      <c r="Q18" s="375"/>
      <c r="R18" s="375"/>
      <c r="S18" s="375"/>
      <c r="T18" s="375"/>
      <c r="U18" s="376"/>
    </row>
    <row r="19" spans="1:32" ht="30" customHeight="1">
      <c r="A19" s="294"/>
      <c r="B19" s="287"/>
      <c r="C19" s="287"/>
      <c r="D19" s="287"/>
      <c r="E19" s="287"/>
      <c r="F19" s="287"/>
      <c r="G19" s="287"/>
      <c r="H19" s="287"/>
      <c r="I19" s="287"/>
      <c r="J19" s="287"/>
      <c r="K19" s="371"/>
      <c r="L19" s="374"/>
      <c r="M19" s="375"/>
      <c r="N19" s="375"/>
      <c r="O19" s="375"/>
      <c r="P19" s="375"/>
      <c r="Q19" s="375"/>
      <c r="R19" s="375"/>
      <c r="S19" s="375"/>
      <c r="T19" s="375"/>
      <c r="U19" s="376"/>
    </row>
    <row r="20" spans="1:32" ht="30" customHeight="1">
      <c r="A20" s="294"/>
      <c r="B20" s="287"/>
      <c r="C20" s="287"/>
      <c r="D20" s="287"/>
      <c r="E20" s="287"/>
      <c r="F20" s="287"/>
      <c r="G20" s="287"/>
      <c r="H20" s="287"/>
      <c r="I20" s="287"/>
      <c r="J20" s="287"/>
      <c r="K20" s="371"/>
      <c r="L20" s="374"/>
      <c r="M20" s="375"/>
      <c r="N20" s="375"/>
      <c r="O20" s="375"/>
      <c r="P20" s="375"/>
      <c r="Q20" s="375"/>
      <c r="R20" s="375"/>
      <c r="S20" s="375"/>
      <c r="T20" s="375"/>
      <c r="U20" s="376"/>
    </row>
    <row r="21" spans="1:32" ht="30" customHeight="1">
      <c r="A21" s="294"/>
      <c r="B21" s="287"/>
      <c r="C21" s="287"/>
      <c r="D21" s="287"/>
      <c r="E21" s="287"/>
      <c r="F21" s="287"/>
      <c r="G21" s="287"/>
      <c r="H21" s="287"/>
      <c r="I21" s="287"/>
      <c r="J21" s="287"/>
      <c r="K21" s="371"/>
      <c r="L21" s="374"/>
      <c r="M21" s="375"/>
      <c r="N21" s="375"/>
      <c r="O21" s="375"/>
      <c r="P21" s="375"/>
      <c r="Q21" s="375"/>
      <c r="R21" s="375"/>
      <c r="S21" s="375"/>
      <c r="T21" s="375"/>
      <c r="U21" s="376"/>
    </row>
    <row r="22" spans="1:32" ht="30" customHeight="1">
      <c r="A22" s="294"/>
      <c r="B22" s="287"/>
      <c r="C22" s="287"/>
      <c r="D22" s="287"/>
      <c r="E22" s="287"/>
      <c r="F22" s="287"/>
      <c r="G22" s="287"/>
      <c r="H22" s="287"/>
      <c r="I22" s="287"/>
      <c r="J22" s="287"/>
      <c r="K22" s="371"/>
      <c r="L22" s="374"/>
      <c r="M22" s="375"/>
      <c r="N22" s="375"/>
      <c r="O22" s="375"/>
      <c r="P22" s="375"/>
      <c r="Q22" s="375"/>
      <c r="R22" s="375"/>
      <c r="S22" s="375"/>
      <c r="T22" s="375"/>
      <c r="U22" s="376"/>
    </row>
    <row r="23" spans="1:32" ht="30" customHeight="1">
      <c r="A23" s="294"/>
      <c r="B23" s="287"/>
      <c r="C23" s="287"/>
      <c r="D23" s="287"/>
      <c r="E23" s="287"/>
      <c r="F23" s="287"/>
      <c r="G23" s="287"/>
      <c r="H23" s="287"/>
      <c r="I23" s="287"/>
      <c r="J23" s="287"/>
      <c r="K23" s="371"/>
      <c r="L23" s="374"/>
      <c r="M23" s="375"/>
      <c r="N23" s="375"/>
      <c r="O23" s="375"/>
      <c r="P23" s="375"/>
      <c r="Q23" s="375"/>
      <c r="R23" s="375"/>
      <c r="S23" s="375"/>
      <c r="T23" s="375"/>
      <c r="U23" s="376"/>
    </row>
    <row r="24" spans="1:32" ht="30" customHeight="1">
      <c r="A24" s="294"/>
      <c r="B24" s="287"/>
      <c r="C24" s="287"/>
      <c r="D24" s="287"/>
      <c r="E24" s="287"/>
      <c r="F24" s="287"/>
      <c r="G24" s="287"/>
      <c r="H24" s="287"/>
      <c r="I24" s="287"/>
      <c r="J24" s="287"/>
      <c r="K24" s="371"/>
      <c r="L24" s="374"/>
      <c r="M24" s="375"/>
      <c r="N24" s="375"/>
      <c r="O24" s="375"/>
      <c r="P24" s="375"/>
      <c r="Q24" s="375"/>
      <c r="R24" s="375"/>
      <c r="S24" s="375"/>
      <c r="T24" s="375"/>
      <c r="U24" s="376"/>
    </row>
    <row r="25" spans="1:32" ht="30" customHeight="1" thickBot="1">
      <c r="A25" s="294"/>
      <c r="B25" s="287"/>
      <c r="C25" s="287"/>
      <c r="D25" s="287"/>
      <c r="E25" s="287"/>
      <c r="F25" s="287"/>
      <c r="G25" s="287"/>
      <c r="H25" s="287"/>
      <c r="I25" s="287"/>
      <c r="J25" s="287"/>
      <c r="K25" s="371"/>
      <c r="L25" s="377"/>
      <c r="M25" s="378"/>
      <c r="N25" s="378"/>
      <c r="O25" s="378"/>
      <c r="P25" s="378"/>
      <c r="Q25" s="378"/>
      <c r="R25" s="378"/>
      <c r="S25" s="378"/>
      <c r="T25" s="378"/>
      <c r="U25" s="379"/>
    </row>
    <row r="26" spans="1:32" ht="30" customHeight="1">
      <c r="A26" s="367" t="s">
        <v>94</v>
      </c>
      <c r="B26" s="367"/>
      <c r="C26" s="367"/>
      <c r="D26" s="367"/>
      <c r="E26" s="367"/>
      <c r="F26" s="367"/>
      <c r="G26" s="367"/>
      <c r="H26" s="367"/>
      <c r="I26" s="367"/>
      <c r="J26" s="367"/>
      <c r="K26" s="367"/>
    </row>
  </sheetData>
  <sheetProtection sheet="1" selectLockedCells="1" selectUnlockedCells="1"/>
  <mergeCells count="27">
    <mergeCell ref="Q14:R14"/>
    <mergeCell ref="S14:U14"/>
    <mergeCell ref="R5:U5"/>
    <mergeCell ref="M6:N6"/>
    <mergeCell ref="R6:S6"/>
    <mergeCell ref="T6:U6"/>
    <mergeCell ref="N14:P14"/>
    <mergeCell ref="L14:M14"/>
    <mergeCell ref="A26:K26"/>
    <mergeCell ref="A17:K17"/>
    <mergeCell ref="A18:K25"/>
    <mergeCell ref="Q15:R15"/>
    <mergeCell ref="L18:U25"/>
    <mergeCell ref="L17:U17"/>
    <mergeCell ref="S15:U15"/>
    <mergeCell ref="B5:D5"/>
    <mergeCell ref="B6:D6"/>
    <mergeCell ref="O6:P6"/>
    <mergeCell ref="A12:H12"/>
    <mergeCell ref="A13:K13"/>
    <mergeCell ref="M5:P5"/>
    <mergeCell ref="A1:F1"/>
    <mergeCell ref="M1:Q1"/>
    <mergeCell ref="E2:F2"/>
    <mergeCell ref="A3:Q3"/>
    <mergeCell ref="L4:P4"/>
    <mergeCell ref="Q4:U4"/>
  </mergeCells>
  <phoneticPr fontId="5"/>
  <conditionalFormatting sqref="A9:B11">
    <cfRule type="containsBlanks" dxfId="16" priority="2">
      <formula>LEN(TRIM(A9))=0</formula>
    </cfRule>
  </conditionalFormatting>
  <conditionalFormatting sqref="D9:L11">
    <cfRule type="containsBlanks" dxfId="15" priority="1">
      <formula>LEN(TRIM(D9))=0</formula>
    </cfRule>
  </conditionalFormatting>
  <conditionalFormatting sqref="I6 K6">
    <cfRule type="containsBlanks" dxfId="14" priority="5">
      <formula>LEN(TRIM(I6))=0</formula>
    </cfRule>
  </conditionalFormatting>
  <conditionalFormatting sqref="N9:N11 P9:P11">
    <cfRule type="containsBlanks" dxfId="13" priority="6">
      <formula>LEN(TRIM(N9))=0</formula>
    </cfRule>
  </conditionalFormatting>
  <dataValidations count="2">
    <dataValidation type="list" allowBlank="1" showInputMessage="1" showErrorMessage="1" sqref="K9:K11" xr:uid="{2734D059-76B8-49A6-997A-07583608E498}">
      <formula1>"有,無"</formula1>
    </dataValidation>
    <dataValidation type="list" allowBlank="1" showInputMessage="1" showErrorMessage="1" sqref="I6 K6" xr:uid="{4242E1CD-78F3-4D84-AD43-C3D22DA9E48B}">
      <formula1>"あり,なし"</formula1>
    </dataValidation>
  </dataValidations>
  <printOptions horizontalCentered="1"/>
  <pageMargins left="0.74803149606299213" right="0.47244094488188981" top="0.6692913385826772" bottom="0.35433070866141736"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43713B-EB71-43FB-8D0D-7A119D285C48}">
          <x14:formula1>
            <xm:f>'(参考)宿泊費等'!$H$2:$BB$2</xm:f>
          </x14:formula1>
          <xm:sqref>I9:I11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6795-1922-4C55-A8F0-C4872C6499F4}">
  <sheetPr>
    <tabColor rgb="FFFFFF00"/>
    <pageSetUpPr fitToPage="1"/>
  </sheetPr>
  <dimension ref="A1:AJ42"/>
  <sheetViews>
    <sheetView showZeros="0" tabSelected="1" view="pageBreakPreview" zoomScaleNormal="100" zoomScaleSheetLayoutView="100" workbookViewId="0">
      <selection activeCell="T13" sqref="T13:V13"/>
    </sheetView>
  </sheetViews>
  <sheetFormatPr defaultColWidth="2.42578125" defaultRowHeight="15.75"/>
  <cols>
    <col min="1" max="6" width="2.42578125" style="124"/>
    <col min="7" max="8" width="2.42578125" style="124" customWidth="1"/>
    <col min="9" max="14" width="2.42578125" style="124"/>
    <col min="15" max="15" width="2.42578125" style="124" customWidth="1"/>
    <col min="16" max="16384" width="2.42578125" style="124"/>
  </cols>
  <sheetData>
    <row r="1" spans="1:36">
      <c r="A1" s="327" t="s">
        <v>0</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row>
    <row r="2" spans="1:36">
      <c r="A2" s="170"/>
      <c r="B2" s="399" t="s">
        <v>96</v>
      </c>
      <c r="C2" s="399"/>
      <c r="D2" s="399"/>
      <c r="E2" s="399"/>
      <c r="F2" s="399"/>
      <c r="G2" s="399"/>
      <c r="H2" s="399"/>
      <c r="I2" s="399"/>
      <c r="J2" s="399"/>
      <c r="K2" s="399"/>
      <c r="L2" s="399"/>
      <c r="M2" s="400"/>
      <c r="N2" s="400"/>
      <c r="O2" s="400"/>
      <c r="P2" s="400"/>
      <c r="Q2" s="400"/>
      <c r="R2" s="400"/>
      <c r="S2" s="400"/>
      <c r="T2" s="400"/>
      <c r="U2" s="170"/>
      <c r="V2" s="170"/>
      <c r="W2" s="170"/>
      <c r="X2" s="170"/>
      <c r="Y2" s="170"/>
      <c r="Z2" s="170"/>
      <c r="AA2" s="170"/>
      <c r="AB2" s="170"/>
      <c r="AC2" s="170"/>
      <c r="AD2" s="170"/>
      <c r="AE2" s="170"/>
      <c r="AF2" s="170"/>
      <c r="AG2" s="170"/>
      <c r="AH2" s="170"/>
      <c r="AI2" s="170"/>
    </row>
    <row r="3" spans="1:36">
      <c r="B3" s="171"/>
    </row>
    <row r="4" spans="1:36">
      <c r="A4" s="401" t="s">
        <v>144</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row>
    <row r="5" spans="1:36">
      <c r="A5" s="172"/>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row>
    <row r="6" spans="1:36">
      <c r="B6" s="173"/>
      <c r="C6" s="173"/>
      <c r="D6" s="173"/>
      <c r="E6" s="173"/>
      <c r="F6" s="173"/>
      <c r="G6" s="173"/>
      <c r="H6" s="173"/>
      <c r="I6" s="173"/>
      <c r="J6" s="173"/>
      <c r="K6" s="173"/>
      <c r="L6" s="173"/>
      <c r="M6" s="173"/>
      <c r="N6" s="173"/>
      <c r="O6" s="173"/>
      <c r="P6" s="173"/>
      <c r="Q6" s="173"/>
      <c r="R6" s="173"/>
      <c r="S6" s="173"/>
      <c r="T6" s="173"/>
      <c r="U6" s="402"/>
      <c r="V6" s="402"/>
      <c r="W6" s="402"/>
      <c r="X6" s="402"/>
      <c r="Y6" s="402"/>
      <c r="Z6" s="402"/>
      <c r="AA6" s="402"/>
      <c r="AB6" s="402"/>
      <c r="AC6" s="402"/>
      <c r="AD6" s="402"/>
      <c r="AE6" s="402"/>
      <c r="AF6" s="402"/>
      <c r="AG6" s="402"/>
      <c r="AH6" s="402"/>
      <c r="AI6" s="402"/>
    </row>
    <row r="7" spans="1:36">
      <c r="B7" s="174"/>
      <c r="C7" s="175"/>
      <c r="D7" s="175"/>
      <c r="E7" s="175"/>
      <c r="F7" s="175"/>
      <c r="G7" s="175"/>
      <c r="H7" s="175"/>
      <c r="I7" s="175"/>
      <c r="J7" s="175"/>
      <c r="K7" s="175"/>
      <c r="L7" s="175"/>
      <c r="M7" s="175"/>
      <c r="N7" s="175"/>
      <c r="O7" s="175"/>
      <c r="P7" s="175"/>
      <c r="Q7" s="175"/>
      <c r="R7" s="175"/>
      <c r="S7" s="175"/>
      <c r="T7" s="175"/>
      <c r="U7" s="402"/>
      <c r="V7" s="402"/>
      <c r="W7" s="402"/>
      <c r="X7" s="402"/>
      <c r="Y7" s="402"/>
      <c r="Z7" s="402"/>
      <c r="AA7" s="402"/>
      <c r="AB7" s="402"/>
      <c r="AC7" s="402"/>
      <c r="AD7" s="402"/>
      <c r="AE7" s="402"/>
      <c r="AF7" s="402"/>
      <c r="AG7" s="402"/>
      <c r="AH7" s="402"/>
      <c r="AI7" s="402"/>
    </row>
    <row r="8" spans="1:36">
      <c r="B8" s="174"/>
      <c r="C8" s="175"/>
      <c r="D8" s="175"/>
      <c r="E8" s="175"/>
      <c r="F8" s="175"/>
      <c r="G8" s="175"/>
      <c r="H8" s="175"/>
      <c r="I8" s="175"/>
      <c r="J8" s="175"/>
      <c r="K8" s="175"/>
      <c r="L8" s="175"/>
      <c r="M8" s="175"/>
      <c r="N8" s="175"/>
      <c r="O8" s="175"/>
      <c r="P8" s="175"/>
      <c r="Q8" s="175"/>
      <c r="R8" s="175"/>
      <c r="S8" s="175"/>
      <c r="T8" s="175"/>
      <c r="U8" s="398"/>
      <c r="V8" s="398"/>
      <c r="W8" s="398"/>
      <c r="X8" s="398"/>
      <c r="Y8" s="398"/>
      <c r="Z8" s="398"/>
      <c r="AA8" s="398"/>
      <c r="AB8" s="398"/>
      <c r="AC8" s="398"/>
      <c r="AD8" s="398"/>
      <c r="AE8" s="398"/>
      <c r="AF8" s="398"/>
      <c r="AG8" s="398"/>
      <c r="AH8" s="398"/>
      <c r="AI8" s="398"/>
    </row>
    <row r="9" spans="1:36">
      <c r="B9" s="174"/>
      <c r="C9" s="175"/>
      <c r="D9" s="175"/>
      <c r="E9" s="175"/>
      <c r="F9" s="175"/>
      <c r="G9" s="175"/>
      <c r="H9" s="175"/>
      <c r="I9" s="175"/>
      <c r="J9" s="175"/>
      <c r="K9" s="175"/>
      <c r="L9" s="175"/>
      <c r="M9" s="175"/>
      <c r="N9" s="175"/>
      <c r="O9" s="175"/>
      <c r="P9" s="175"/>
      <c r="Q9" s="175"/>
      <c r="R9" s="175"/>
      <c r="S9" s="175"/>
      <c r="T9" s="175"/>
      <c r="U9" s="116"/>
      <c r="V9" s="116"/>
      <c r="W9" s="116"/>
      <c r="X9" s="116"/>
      <c r="Y9" s="116"/>
      <c r="Z9" s="116"/>
      <c r="AA9" s="116"/>
      <c r="AB9" s="116"/>
      <c r="AC9" s="116"/>
      <c r="AD9" s="116"/>
      <c r="AE9" s="116"/>
      <c r="AF9" s="116"/>
      <c r="AG9" s="116"/>
      <c r="AH9" s="116"/>
      <c r="AI9" s="116"/>
    </row>
    <row r="10" spans="1:36">
      <c r="B10" s="176" t="s">
        <v>98</v>
      </c>
      <c r="C10" s="327" t="s">
        <v>6</v>
      </c>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row>
    <row r="11" spans="1:36">
      <c r="C11" s="177" t="s">
        <v>7</v>
      </c>
      <c r="D11" s="403" t="s">
        <v>8</v>
      </c>
      <c r="E11" s="403"/>
      <c r="F11" s="403"/>
      <c r="G11" s="403"/>
      <c r="H11" s="403"/>
      <c r="I11" s="403"/>
      <c r="J11" s="403"/>
      <c r="K11" s="177" t="s">
        <v>9</v>
      </c>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row>
    <row r="12" spans="1:36">
      <c r="C12" s="124" t="s">
        <v>11</v>
      </c>
      <c r="D12" s="124" t="s">
        <v>12</v>
      </c>
      <c r="K12" s="124" t="s">
        <v>9</v>
      </c>
      <c r="L12" s="404"/>
      <c r="M12" s="404"/>
      <c r="N12" s="404"/>
      <c r="O12" s="404"/>
      <c r="P12" s="404"/>
      <c r="Q12" s="404"/>
      <c r="R12" s="404"/>
      <c r="S12" s="178"/>
      <c r="T12" s="405"/>
      <c r="U12" s="405"/>
      <c r="V12" s="405"/>
      <c r="W12" s="124" t="s">
        <v>13</v>
      </c>
      <c r="X12" s="405"/>
      <c r="Y12" s="405"/>
      <c r="Z12" s="405"/>
    </row>
    <row r="13" spans="1:36">
      <c r="B13" s="171" t="s">
        <v>14</v>
      </c>
      <c r="L13" s="404"/>
      <c r="M13" s="404"/>
      <c r="N13" s="404"/>
      <c r="O13" s="404"/>
      <c r="P13" s="404"/>
      <c r="Q13" s="404"/>
      <c r="R13" s="404"/>
      <c r="S13" s="178"/>
      <c r="T13" s="405"/>
      <c r="U13" s="405"/>
      <c r="V13" s="405"/>
      <c r="W13" s="124" t="s">
        <v>13</v>
      </c>
      <c r="X13" s="405"/>
      <c r="Y13" s="405"/>
      <c r="Z13" s="405"/>
    </row>
    <row r="14" spans="1:36">
      <c r="B14" s="171"/>
      <c r="C14" s="124" t="s">
        <v>15</v>
      </c>
      <c r="D14" s="327" t="s">
        <v>16</v>
      </c>
      <c r="E14" s="327"/>
      <c r="F14" s="327"/>
      <c r="G14" s="327"/>
      <c r="H14" s="327"/>
      <c r="I14" s="327"/>
      <c r="J14" s="327"/>
      <c r="K14" s="124" t="s">
        <v>9</v>
      </c>
      <c r="L14" s="406" t="s">
        <v>17</v>
      </c>
      <c r="M14" s="406"/>
      <c r="N14" s="406"/>
      <c r="O14" s="406"/>
      <c r="P14" s="398"/>
      <c r="Q14" s="398"/>
      <c r="R14" s="398"/>
      <c r="S14" s="398"/>
      <c r="T14" s="398"/>
      <c r="U14" s="398"/>
      <c r="V14" s="398"/>
      <c r="W14" s="398"/>
      <c r="X14" s="398"/>
      <c r="Y14" s="398"/>
      <c r="Z14" s="398"/>
      <c r="AA14" s="398"/>
      <c r="AB14" s="398"/>
      <c r="AC14" s="398"/>
      <c r="AD14" s="398"/>
      <c r="AE14" s="398"/>
      <c r="AF14" s="398"/>
      <c r="AG14" s="398"/>
      <c r="AH14" s="398"/>
      <c r="AI14" s="398"/>
      <c r="AJ14" s="398"/>
    </row>
    <row r="15" spans="1:36">
      <c r="B15" s="171"/>
      <c r="L15" s="406" t="s">
        <v>19</v>
      </c>
      <c r="M15" s="406"/>
      <c r="N15" s="406"/>
      <c r="O15" s="406"/>
      <c r="P15" s="398"/>
      <c r="Q15" s="398"/>
      <c r="R15" s="398"/>
      <c r="S15" s="398"/>
      <c r="T15" s="398"/>
      <c r="U15" s="398"/>
      <c r="V15" s="398"/>
      <c r="W15" s="398"/>
      <c r="X15" s="398"/>
      <c r="Y15" s="398"/>
      <c r="Z15" s="398"/>
      <c r="AA15" s="398"/>
      <c r="AB15" s="398"/>
      <c r="AC15" s="398"/>
      <c r="AD15" s="398"/>
      <c r="AE15" s="398"/>
      <c r="AF15" s="398"/>
      <c r="AG15" s="398"/>
      <c r="AH15" s="398"/>
      <c r="AI15" s="398"/>
      <c r="AJ15" s="398"/>
    </row>
    <row r="16" spans="1:36">
      <c r="B16" s="171"/>
      <c r="C16" s="124" t="s">
        <v>21</v>
      </c>
      <c r="D16" s="327" t="s">
        <v>22</v>
      </c>
      <c r="E16" s="327"/>
      <c r="F16" s="327"/>
      <c r="G16" s="327"/>
      <c r="H16" s="327"/>
      <c r="I16" s="327"/>
      <c r="J16" s="327"/>
      <c r="K16" s="124" t="s">
        <v>9</v>
      </c>
      <c r="L16" s="407" t="s">
        <v>23</v>
      </c>
      <c r="M16" s="407"/>
      <c r="N16" s="407"/>
      <c r="O16" s="408"/>
      <c r="P16" s="408"/>
      <c r="Q16" s="408"/>
      <c r="R16" s="408"/>
      <c r="S16" s="408"/>
      <c r="T16" s="408"/>
      <c r="U16" s="408"/>
      <c r="V16" s="408"/>
      <c r="W16" s="407" t="s">
        <v>25</v>
      </c>
      <c r="X16" s="407"/>
      <c r="Y16" s="407"/>
      <c r="Z16" s="409"/>
      <c r="AA16" s="409"/>
      <c r="AB16" s="409"/>
      <c r="AC16" s="409"/>
      <c r="AD16" s="409"/>
      <c r="AE16" s="409"/>
      <c r="AF16" s="409"/>
      <c r="AG16" s="409"/>
      <c r="AH16" s="409"/>
      <c r="AI16" s="409"/>
    </row>
    <row r="17" spans="2:35">
      <c r="B17" s="171"/>
      <c r="L17" s="410" t="s">
        <v>27</v>
      </c>
      <c r="M17" s="410"/>
      <c r="N17" s="410"/>
      <c r="O17" s="411"/>
      <c r="P17" s="411"/>
      <c r="Q17" s="411"/>
      <c r="R17" s="411"/>
      <c r="S17" s="411"/>
      <c r="T17" s="411"/>
      <c r="U17" s="411"/>
      <c r="V17" s="411"/>
      <c r="W17" s="410" t="s">
        <v>28</v>
      </c>
      <c r="X17" s="410"/>
      <c r="Y17" s="410"/>
      <c r="Z17" s="412"/>
      <c r="AA17" s="412"/>
      <c r="AB17" s="412"/>
      <c r="AC17" s="412"/>
      <c r="AD17" s="412"/>
      <c r="AE17" s="412"/>
      <c r="AF17" s="412"/>
      <c r="AG17" s="412"/>
      <c r="AH17" s="412"/>
      <c r="AI17" s="412"/>
    </row>
    <row r="18" spans="2:35">
      <c r="B18" s="171"/>
      <c r="L18" s="410" t="s">
        <v>29</v>
      </c>
      <c r="M18" s="410"/>
      <c r="N18" s="410"/>
      <c r="O18" s="411"/>
      <c r="P18" s="411"/>
      <c r="Q18" s="411"/>
      <c r="R18" s="411"/>
      <c r="S18" s="411"/>
      <c r="T18" s="411"/>
      <c r="U18" s="411"/>
      <c r="V18" s="411"/>
      <c r="W18" s="410" t="s">
        <v>30</v>
      </c>
      <c r="X18" s="410"/>
      <c r="Y18" s="410"/>
      <c r="Z18" s="412"/>
      <c r="AA18" s="412"/>
      <c r="AB18" s="412"/>
      <c r="AC18" s="412"/>
      <c r="AD18" s="412"/>
      <c r="AE18" s="412"/>
      <c r="AF18" s="412"/>
      <c r="AG18" s="412"/>
      <c r="AH18" s="412"/>
      <c r="AI18" s="412"/>
    </row>
    <row r="19" spans="2:35">
      <c r="B19" s="171"/>
      <c r="C19" s="124" t="s">
        <v>114</v>
      </c>
    </row>
    <row r="20" spans="2:35">
      <c r="D20" s="413" t="s">
        <v>115</v>
      </c>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179"/>
    </row>
    <row r="21" spans="2:35">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179"/>
    </row>
    <row r="22" spans="2:35">
      <c r="B22" s="171"/>
      <c r="C22" s="124" t="s">
        <v>116</v>
      </c>
    </row>
    <row r="23" spans="2:35">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row>
    <row r="24" spans="2:35">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row>
    <row r="25" spans="2:35">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row>
    <row r="26" spans="2:35">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row>
    <row r="27" spans="2:35">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row>
    <row r="28" spans="2:35">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row>
    <row r="29" spans="2:35">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row>
    <row r="30" spans="2:35" s="5" customFormat="1"/>
    <row r="31" spans="2:35">
      <c r="B31" s="176" t="s">
        <v>103</v>
      </c>
      <c r="C31" s="327" t="s">
        <v>37</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row>
    <row r="32" spans="2:35">
      <c r="C32" s="415" t="s">
        <v>145</v>
      </c>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I32" s="179"/>
    </row>
    <row r="33" spans="1:35">
      <c r="AH33" s="180"/>
      <c r="AI33" s="179"/>
    </row>
    <row r="34" spans="1:35">
      <c r="B34" s="176" t="s">
        <v>104</v>
      </c>
      <c r="C34" s="327" t="s">
        <v>39</v>
      </c>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row>
    <row r="35" spans="1:35">
      <c r="C35" s="422" t="s">
        <v>40</v>
      </c>
      <c r="D35" s="422"/>
      <c r="E35" s="422"/>
      <c r="F35" s="422"/>
      <c r="G35" s="422"/>
      <c r="H35" s="422"/>
      <c r="I35" s="422"/>
      <c r="J35" s="421">
        <f>SUM(M36:P37)</f>
        <v>0</v>
      </c>
      <c r="K35" s="421"/>
      <c r="L35" s="421"/>
      <c r="M35" s="421"/>
      <c r="N35" s="420" t="s">
        <v>41</v>
      </c>
      <c r="O35" s="420"/>
      <c r="P35" s="420"/>
      <c r="Q35" s="420"/>
      <c r="R35" s="420"/>
      <c r="S35" s="420"/>
      <c r="T35" s="420"/>
      <c r="U35" s="420"/>
      <c r="V35" s="416">
        <f>SUM(V36:Y37)</f>
        <v>0</v>
      </c>
      <c r="W35" s="416"/>
      <c r="X35" s="416"/>
      <c r="Y35" s="416"/>
      <c r="Z35" s="420" t="s">
        <v>42</v>
      </c>
      <c r="AA35" s="420"/>
      <c r="AB35" s="420"/>
      <c r="AC35" s="420"/>
      <c r="AD35" s="420"/>
      <c r="AE35" s="416">
        <f>SUM(AE36:AH37)</f>
        <v>0</v>
      </c>
      <c r="AF35" s="416"/>
      <c r="AG35" s="416"/>
      <c r="AH35" s="416"/>
    </row>
    <row r="36" spans="1:35">
      <c r="D36" s="417" t="s">
        <v>43</v>
      </c>
      <c r="E36" s="417"/>
      <c r="F36" s="417"/>
      <c r="G36" s="418" t="s">
        <v>44</v>
      </c>
      <c r="H36" s="418"/>
      <c r="I36" s="418"/>
      <c r="J36" s="418"/>
      <c r="K36" s="418"/>
      <c r="L36" s="418"/>
      <c r="M36" s="419"/>
      <c r="N36" s="419"/>
      <c r="O36" s="419"/>
      <c r="P36" s="419"/>
      <c r="Q36" s="418" t="s">
        <v>45</v>
      </c>
      <c r="R36" s="418"/>
      <c r="S36" s="418"/>
      <c r="T36" s="418"/>
      <c r="U36" s="418"/>
      <c r="V36" s="419"/>
      <c r="W36" s="419"/>
      <c r="X36" s="419"/>
      <c r="Y36" s="419"/>
      <c r="Z36" s="420" t="s">
        <v>42</v>
      </c>
      <c r="AA36" s="420"/>
      <c r="AB36" s="420"/>
      <c r="AC36" s="420"/>
      <c r="AD36" s="420"/>
      <c r="AE36" s="421">
        <f>M36-V36</f>
        <v>0</v>
      </c>
      <c r="AF36" s="421"/>
      <c r="AG36" s="421"/>
      <c r="AH36" s="421"/>
      <c r="AI36" s="179"/>
    </row>
    <row r="37" spans="1:35">
      <c r="C37" s="181"/>
      <c r="D37" s="424" t="s">
        <v>46</v>
      </c>
      <c r="E37" s="424"/>
      <c r="F37" s="424"/>
      <c r="G37" s="418" t="s">
        <v>44</v>
      </c>
      <c r="H37" s="418"/>
      <c r="I37" s="418"/>
      <c r="J37" s="418"/>
      <c r="K37" s="418"/>
      <c r="L37" s="418"/>
      <c r="M37" s="421">
        <f>SUM('A(車)'!N23,'B(車) '!N23,'C(車) '!N23)</f>
        <v>0</v>
      </c>
      <c r="N37" s="421"/>
      <c r="O37" s="421"/>
      <c r="P37" s="421"/>
      <c r="Q37" s="418" t="s">
        <v>45</v>
      </c>
      <c r="R37" s="418"/>
      <c r="S37" s="418"/>
      <c r="T37" s="418"/>
      <c r="U37" s="418"/>
      <c r="V37" s="421">
        <f>SUM('A(車)'!S23,'B(車) '!S23,'C(車) '!S23)</f>
        <v>0</v>
      </c>
      <c r="W37" s="421"/>
      <c r="X37" s="421"/>
      <c r="Y37" s="421"/>
      <c r="Z37" s="420" t="s">
        <v>42</v>
      </c>
      <c r="AA37" s="420"/>
      <c r="AB37" s="420"/>
      <c r="AC37" s="420"/>
      <c r="AD37" s="420"/>
      <c r="AE37" s="421">
        <f>M37-V37</f>
        <v>0</v>
      </c>
      <c r="AF37" s="421"/>
      <c r="AG37" s="421"/>
      <c r="AH37" s="421"/>
    </row>
    <row r="38" spans="1:35">
      <c r="D38" s="415" t="s">
        <v>47</v>
      </c>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179"/>
    </row>
    <row r="39" spans="1:35">
      <c r="D39" s="415" t="s">
        <v>146</v>
      </c>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179"/>
    </row>
    <row r="40" spans="1:35">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row>
    <row r="41" spans="1:35">
      <c r="A41" s="423" t="s">
        <v>49</v>
      </c>
      <c r="B41" s="423"/>
      <c r="C41" s="415" t="s">
        <v>50</v>
      </c>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row>
    <row r="42" spans="1:35">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row>
  </sheetData>
  <sheetProtection sheet="1" selectLockedCells="1"/>
  <mergeCells count="62">
    <mergeCell ref="AE37:AH37"/>
    <mergeCell ref="D38:AH38"/>
    <mergeCell ref="D39:AH39"/>
    <mergeCell ref="A41:B41"/>
    <mergeCell ref="C41:AI42"/>
    <mergeCell ref="D37:F37"/>
    <mergeCell ref="G37:L37"/>
    <mergeCell ref="M37:P37"/>
    <mergeCell ref="Q37:U37"/>
    <mergeCell ref="V37:Y37"/>
    <mergeCell ref="Z37:AD37"/>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D20:AH21"/>
    <mergeCell ref="D23:AI29"/>
    <mergeCell ref="C31:AI31"/>
    <mergeCell ref="C32:AG32"/>
    <mergeCell ref="C34:AI34"/>
    <mergeCell ref="L17:N17"/>
    <mergeCell ref="O17:V17"/>
    <mergeCell ref="W17:Y17"/>
    <mergeCell ref="Z17:AI17"/>
    <mergeCell ref="L18:N18"/>
    <mergeCell ref="O18:V18"/>
    <mergeCell ref="W18:Y18"/>
    <mergeCell ref="Z18:AI18"/>
    <mergeCell ref="L15:O15"/>
    <mergeCell ref="P15:AJ15"/>
    <mergeCell ref="D16:J16"/>
    <mergeCell ref="L16:N16"/>
    <mergeCell ref="O16:V16"/>
    <mergeCell ref="W16:Y16"/>
    <mergeCell ref="Z16:AI16"/>
    <mergeCell ref="L13:R13"/>
    <mergeCell ref="T13:V13"/>
    <mergeCell ref="X13:Z13"/>
    <mergeCell ref="D14:J14"/>
    <mergeCell ref="L14:O14"/>
    <mergeCell ref="P14:AJ14"/>
    <mergeCell ref="C10:AI10"/>
    <mergeCell ref="D11:J11"/>
    <mergeCell ref="L11:AI11"/>
    <mergeCell ref="L12:R12"/>
    <mergeCell ref="T12:V12"/>
    <mergeCell ref="X12:Z12"/>
    <mergeCell ref="U8:AI8"/>
    <mergeCell ref="A1:AI1"/>
    <mergeCell ref="B2:L2"/>
    <mergeCell ref="M2:T2"/>
    <mergeCell ref="A4:AI4"/>
    <mergeCell ref="U6:AI7"/>
  </mergeCells>
  <phoneticPr fontId="5"/>
  <conditionalFormatting sqref="L11:AJ11">
    <cfRule type="containsBlanks" dxfId="12" priority="1">
      <formula>LEN(TRIM(L11))=0</formula>
    </cfRule>
  </conditionalFormatting>
  <conditionalFormatting sqref="M2:T2 L12:R13 T12:V13 X12:Z13 O16:V18 Z16:Z18 D20:AH21 D23:AI29 M36:P36 V36:Y36">
    <cfRule type="containsBlanks" dxfId="11" priority="4">
      <formula>LEN(TRIM(D2))=0</formula>
    </cfRule>
  </conditionalFormatting>
  <conditionalFormatting sqref="P14:AI15">
    <cfRule type="containsBlanks" dxfId="10" priority="2">
      <formula>LEN(TRIM(P14))=0</formula>
    </cfRule>
  </conditionalFormatting>
  <conditionalFormatting sqref="U6 U8">
    <cfRule type="containsBlanks" dxfId="9" priority="3">
      <formula>LEN(TRIM(U6))=0</formula>
    </cfRule>
  </conditionalFormatting>
  <dataValidations count="1">
    <dataValidation type="list" allowBlank="1" showInputMessage="1" showErrorMessage="1" sqref="M2:T2" xr:uid="{B0ED650B-18D4-41A1-84B8-EBEEEB16769A}">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28309-D608-45DA-8577-423D50B255C1}">
          <x14:formula1>
            <xm:f>'(参考)宿泊費等'!$B$3:$B$25</xm:f>
          </x14:formula1>
          <xm:sqref>O16:O18 P17:S18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masahide.fukumoto</cp:lastModifiedBy>
  <cp:revision/>
  <dcterms:created xsi:type="dcterms:W3CDTF">2014-01-15T10:06:00Z</dcterms:created>
  <dcterms:modified xsi:type="dcterms:W3CDTF">2025-05-20T06:37:13Z</dcterms:modified>
  <cp:category/>
  <cp:contentStatus/>
</cp:coreProperties>
</file>